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schroed\Documents\Blair - Storage Futures Study\Modeling Input Report\Spreadsheet\"/>
    </mc:Choice>
  </mc:AlternateContent>
  <xr:revisionPtr revIDLastSave="0" documentId="8_{85927B46-9586-4B9E-9C06-EE31E19E3166}" xr6:coauthVersionLast="46" xr6:coauthVersionMax="46" xr10:uidLastSave="{00000000-0000-0000-0000-000000000000}"/>
  <bookViews>
    <workbookView xWindow="28680" yWindow="-120" windowWidth="29040" windowHeight="15840" xr2:uid="{D4A81AE7-F8F4-4BAF-BC13-4F6676E541FF}"/>
  </bookViews>
  <sheets>
    <sheet name="Disclaimer" sheetId="40" r:id="rId1"/>
    <sheet name="ALL - Component Cost Breakdown" sheetId="6" r:id="rId2"/>
    <sheet name="README-utilityscale" sheetId="33" r:id="rId3"/>
    <sheet name="Utility BESS - MODERATE" sheetId="34" r:id="rId4"/>
    <sheet name="Utility BESS - ADVANCED" sheetId="35" r:id="rId5"/>
    <sheet name="Utility BESS - CONSERVATIVE" sheetId="36" r:id="rId6"/>
    <sheet name="Utility BESS - Calculated Costs" sheetId="37" r:id="rId7"/>
    <sheet name="README Commercial (CI)" sheetId="20" r:id="rId8"/>
    <sheet name="CI PV+BESS SFS - MOD-ADV" sheetId="21" r:id="rId9"/>
    <sheet name="CI PV+BESS SFS - MOD-MOD" sheetId="22" r:id="rId10"/>
    <sheet name="CI PV+BESS SFS - MOD-CNSRTV" sheetId="23" r:id="rId11"/>
    <sheet name="CI PV+BESS SFS - ADV-ADV" sheetId="24" r:id="rId12"/>
    <sheet name="CI PV+BESS SFS - ADV-MOD" sheetId="25" r:id="rId13"/>
    <sheet name="CI PV+BESS SFS - ADV-CNSRTV" sheetId="26" r:id="rId14"/>
    <sheet name="CI PV+BESS SFS - CNSRTV-ADV" sheetId="27" r:id="rId15"/>
    <sheet name="CI PV+BESS SFS - CNSRTV-MOD" sheetId="28" r:id="rId16"/>
    <sheet name="CI PV+BESS SFS - CNSRTV-CNSRTV" sheetId="29" r:id="rId17"/>
    <sheet name="CI BESS SFS - MOD" sheetId="30" r:id="rId18"/>
    <sheet name="CI BESS SFS - ADV" sheetId="31" r:id="rId19"/>
    <sheet name="CI BESS SFS - CNSRTV" sheetId="32" r:id="rId20"/>
    <sheet name="README Residential (Res)" sheetId="7" r:id="rId21"/>
    <sheet name="Res PV+BESS SFS - MOD-MOD" sheetId="8" r:id="rId22"/>
    <sheet name="Res PV+BESS SFS - MOD-ADV" sheetId="9" r:id="rId23"/>
    <sheet name="Res PV+BESS SFS - MOD-CNSRTV" sheetId="10" r:id="rId24"/>
    <sheet name="Res PV+BESS SFS - ADV-ADV" sheetId="11" r:id="rId25"/>
    <sheet name="Res PV+BESS SFS - ADV-MOD" sheetId="12" r:id="rId26"/>
    <sheet name="Res PV+BESS SFS - ADV-CNSRTV" sheetId="13" r:id="rId27"/>
    <sheet name="Res PV+BESS SFS - CNSRTV-ADV" sheetId="14" r:id="rId28"/>
    <sheet name="Res PV+BESS SFS - CNSRTV-MOD" sheetId="15" r:id="rId29"/>
    <sheet name="Res PV+BESS SFS - CNSRTV-CNSRTV" sheetId="16" r:id="rId30"/>
    <sheet name="Res BESS only SFS - MOD" sheetId="17" r:id="rId31"/>
    <sheet name="Res BESS only SFS - ADV" sheetId="18" r:id="rId32"/>
    <sheet name="Res BESS only SFS - CNSRTV" sheetId="19" r:id="rId33"/>
    <sheet name="Sheet1" sheetId="39" r:id="rId3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 i="9" l="1"/>
  <c r="G7" i="7"/>
  <c r="G7" i="33" l="1"/>
  <c r="O35" i="32" l="1"/>
  <c r="O34" i="32"/>
  <c r="O33" i="32"/>
  <c r="O32" i="32"/>
  <c r="O31" i="32"/>
  <c r="O30" i="32"/>
  <c r="O29" i="32"/>
  <c r="O28" i="32"/>
  <c r="O27" i="32"/>
  <c r="O26" i="32"/>
  <c r="O25" i="32"/>
  <c r="O24" i="32"/>
  <c r="O23" i="32"/>
  <c r="O22" i="32"/>
  <c r="O21" i="32"/>
  <c r="O20" i="32"/>
  <c r="O19" i="32"/>
  <c r="O18" i="32"/>
  <c r="O17" i="32"/>
  <c r="O16" i="32"/>
  <c r="O15" i="32"/>
  <c r="O14" i="32"/>
  <c r="O13" i="32"/>
  <c r="O12" i="32"/>
  <c r="O11" i="32"/>
  <c r="O10" i="32"/>
  <c r="O9" i="32"/>
  <c r="O8" i="32"/>
  <c r="O7" i="32"/>
  <c r="O6" i="32"/>
  <c r="O5" i="32"/>
  <c r="O4" i="32"/>
  <c r="O35" i="31"/>
  <c r="O34" i="31"/>
  <c r="O33" i="31"/>
  <c r="O32" i="31"/>
  <c r="O31" i="31"/>
  <c r="O30" i="31"/>
  <c r="O29" i="31"/>
  <c r="O28" i="31"/>
  <c r="O27" i="31"/>
  <c r="O26" i="31"/>
  <c r="O25" i="31"/>
  <c r="O24" i="31"/>
  <c r="O23" i="31"/>
  <c r="O22" i="31"/>
  <c r="O21" i="31"/>
  <c r="O20" i="31"/>
  <c r="O19" i="31"/>
  <c r="O18" i="31"/>
  <c r="O17" i="31"/>
  <c r="O16" i="31"/>
  <c r="O15" i="31"/>
  <c r="O14" i="31"/>
  <c r="O13" i="31"/>
  <c r="O12" i="31"/>
  <c r="O11" i="31"/>
  <c r="O10" i="31"/>
  <c r="O9" i="31"/>
  <c r="O8" i="31"/>
  <c r="O7" i="31"/>
  <c r="O6" i="31"/>
  <c r="O5" i="31"/>
  <c r="O4" i="31"/>
  <c r="O35" i="30"/>
  <c r="O34" i="30"/>
  <c r="O33" i="30"/>
  <c r="O32" i="30"/>
  <c r="O31" i="30"/>
  <c r="O30" i="30"/>
  <c r="O29" i="30"/>
  <c r="O28" i="30"/>
  <c r="O27" i="30"/>
  <c r="O26" i="30"/>
  <c r="O25" i="30"/>
  <c r="O24" i="30"/>
  <c r="O23" i="30"/>
  <c r="O22" i="30"/>
  <c r="O21" i="30"/>
  <c r="O20" i="30"/>
  <c r="O19" i="30"/>
  <c r="O18" i="30"/>
  <c r="O17" i="30"/>
  <c r="O16" i="30"/>
  <c r="O15" i="30"/>
  <c r="O14" i="30"/>
  <c r="O13" i="30"/>
  <c r="O12" i="30"/>
  <c r="O11" i="30"/>
  <c r="O10" i="30"/>
  <c r="O9" i="30"/>
  <c r="O8" i="30"/>
  <c r="O7" i="30"/>
  <c r="O6" i="30"/>
  <c r="O5" i="30"/>
  <c r="O4" i="30"/>
  <c r="O35" i="29"/>
  <c r="O34" i="29"/>
  <c r="O33" i="29"/>
  <c r="O32" i="29"/>
  <c r="O31" i="29"/>
  <c r="O30" i="29"/>
  <c r="O29" i="29"/>
  <c r="O28" i="29"/>
  <c r="O27" i="29"/>
  <c r="O26" i="29"/>
  <c r="O25" i="29"/>
  <c r="O24" i="29"/>
  <c r="O23" i="29"/>
  <c r="O22" i="29"/>
  <c r="O21" i="29"/>
  <c r="O20" i="29"/>
  <c r="O19" i="29"/>
  <c r="O18" i="29"/>
  <c r="O17" i="29"/>
  <c r="O16" i="29"/>
  <c r="O15" i="29"/>
  <c r="O14" i="29"/>
  <c r="O13" i="29"/>
  <c r="O12" i="29"/>
  <c r="O11" i="29"/>
  <c r="O10" i="29"/>
  <c r="O9" i="29"/>
  <c r="O8" i="29"/>
  <c r="O7" i="29"/>
  <c r="O6" i="29"/>
  <c r="O5" i="29"/>
  <c r="O4" i="29"/>
  <c r="O35" i="28"/>
  <c r="O34" i="28"/>
  <c r="O33" i="28"/>
  <c r="O32" i="28"/>
  <c r="O31" i="28"/>
  <c r="O30" i="28"/>
  <c r="O29" i="28"/>
  <c r="O28" i="28"/>
  <c r="O27" i="28"/>
  <c r="O26" i="28"/>
  <c r="O25" i="28"/>
  <c r="O24" i="28"/>
  <c r="O23" i="28"/>
  <c r="O22" i="28"/>
  <c r="O21" i="28"/>
  <c r="O20" i="28"/>
  <c r="O19" i="28"/>
  <c r="O18" i="28"/>
  <c r="O17" i="28"/>
  <c r="O16" i="28"/>
  <c r="O15" i="28"/>
  <c r="O14" i="28"/>
  <c r="O13" i="28"/>
  <c r="O12" i="28"/>
  <c r="O11" i="28"/>
  <c r="O10" i="28"/>
  <c r="O9" i="28"/>
  <c r="O8" i="28"/>
  <c r="O7" i="28"/>
  <c r="O6" i="28"/>
  <c r="O5" i="28"/>
  <c r="O4" i="28"/>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O8" i="27"/>
  <c r="O7" i="27"/>
  <c r="O6" i="27"/>
  <c r="O5" i="27"/>
  <c r="O4" i="27"/>
  <c r="O35" i="26"/>
  <c r="O34" i="26"/>
  <c r="O33" i="26"/>
  <c r="O32" i="26"/>
  <c r="O31" i="26"/>
  <c r="O30" i="26"/>
  <c r="O29" i="26"/>
  <c r="O28" i="26"/>
  <c r="O27" i="26"/>
  <c r="O26" i="26"/>
  <c r="O25" i="26"/>
  <c r="O24" i="26"/>
  <c r="O23" i="26"/>
  <c r="O22" i="26"/>
  <c r="O21" i="26"/>
  <c r="O20" i="26"/>
  <c r="O19" i="26"/>
  <c r="O18" i="26"/>
  <c r="O17" i="26"/>
  <c r="O16" i="26"/>
  <c r="O15" i="26"/>
  <c r="O14" i="26"/>
  <c r="O13" i="26"/>
  <c r="O12" i="26"/>
  <c r="O11" i="26"/>
  <c r="O10" i="26"/>
  <c r="O9" i="26"/>
  <c r="O8" i="26"/>
  <c r="O7" i="26"/>
  <c r="O6" i="26"/>
  <c r="O5" i="26"/>
  <c r="O4" i="26"/>
  <c r="O35" i="25"/>
  <c r="O34" i="25"/>
  <c r="O33" i="25"/>
  <c r="O32" i="25"/>
  <c r="O31" i="25"/>
  <c r="O30" i="25"/>
  <c r="O29" i="25"/>
  <c r="O28" i="25"/>
  <c r="O27" i="25"/>
  <c r="O26" i="25"/>
  <c r="O25" i="25"/>
  <c r="O24" i="25"/>
  <c r="O23" i="25"/>
  <c r="O22" i="25"/>
  <c r="O21" i="25"/>
  <c r="O20" i="25"/>
  <c r="O19" i="25"/>
  <c r="O18" i="25"/>
  <c r="O17" i="25"/>
  <c r="O16" i="25"/>
  <c r="O15" i="25"/>
  <c r="O14" i="25"/>
  <c r="O13" i="25"/>
  <c r="O12" i="25"/>
  <c r="O11" i="25"/>
  <c r="O10" i="25"/>
  <c r="O9" i="25"/>
  <c r="O8" i="25"/>
  <c r="O7" i="25"/>
  <c r="O6" i="25"/>
  <c r="O5" i="25"/>
  <c r="O4" i="25"/>
  <c r="O35" i="24"/>
  <c r="O34" i="24"/>
  <c r="O33" i="24"/>
  <c r="O32" i="24"/>
  <c r="O31" i="24"/>
  <c r="O30" i="24"/>
  <c r="O29" i="24"/>
  <c r="O28" i="24"/>
  <c r="O27" i="24"/>
  <c r="O26" i="24"/>
  <c r="O25" i="24"/>
  <c r="O24" i="24"/>
  <c r="O23" i="24"/>
  <c r="O22" i="24"/>
  <c r="O21" i="24"/>
  <c r="O20" i="24"/>
  <c r="O19" i="24"/>
  <c r="O18" i="24"/>
  <c r="O17" i="24"/>
  <c r="O16" i="24"/>
  <c r="O15" i="24"/>
  <c r="O14" i="24"/>
  <c r="O13" i="24"/>
  <c r="O12" i="24"/>
  <c r="O11" i="24"/>
  <c r="O10" i="24"/>
  <c r="O9" i="24"/>
  <c r="O8" i="24"/>
  <c r="O7" i="24"/>
  <c r="O6" i="24"/>
  <c r="O5" i="24"/>
  <c r="O4" i="24"/>
  <c r="O35" i="23"/>
  <c r="O34" i="23"/>
  <c r="O33" i="23"/>
  <c r="O32" i="23"/>
  <c r="O31" i="23"/>
  <c r="O30" i="23"/>
  <c r="O29" i="23"/>
  <c r="O28" i="23"/>
  <c r="O27" i="23"/>
  <c r="O26" i="23"/>
  <c r="O25" i="23"/>
  <c r="O24" i="23"/>
  <c r="O23" i="23"/>
  <c r="O22" i="23"/>
  <c r="O21" i="23"/>
  <c r="O20" i="23"/>
  <c r="O19" i="23"/>
  <c r="O18" i="23"/>
  <c r="O17" i="23"/>
  <c r="O16" i="23"/>
  <c r="O15" i="23"/>
  <c r="O14" i="23"/>
  <c r="O13" i="23"/>
  <c r="O12" i="23"/>
  <c r="O11" i="23"/>
  <c r="O10" i="23"/>
  <c r="O9" i="23"/>
  <c r="O8" i="23"/>
  <c r="O7" i="23"/>
  <c r="O6" i="23"/>
  <c r="O5" i="23"/>
  <c r="O4" i="23"/>
  <c r="O35" i="22"/>
  <c r="O34" i="22"/>
  <c r="O33" i="22"/>
  <c r="O32" i="22"/>
  <c r="O31" i="22"/>
  <c r="O30" i="22"/>
  <c r="O29" i="22"/>
  <c r="O28" i="22"/>
  <c r="O27" i="22"/>
  <c r="O26" i="22"/>
  <c r="O25" i="22"/>
  <c r="O24" i="22"/>
  <c r="O23" i="22"/>
  <c r="O22" i="22"/>
  <c r="O21" i="22"/>
  <c r="O20" i="22"/>
  <c r="O19" i="22"/>
  <c r="O18" i="22"/>
  <c r="O17" i="22"/>
  <c r="O16" i="22"/>
  <c r="O15" i="22"/>
  <c r="O14" i="22"/>
  <c r="O13" i="22"/>
  <c r="O12" i="22"/>
  <c r="O11" i="22"/>
  <c r="O10" i="22"/>
  <c r="O9" i="22"/>
  <c r="O8" i="22"/>
  <c r="O7" i="22"/>
  <c r="O6" i="22"/>
  <c r="O5" i="22"/>
  <c r="O4" i="22"/>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5" i="21"/>
  <c r="O4" i="21"/>
  <c r="N35" i="19" l="1"/>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N7" i="19"/>
  <c r="N6" i="19"/>
  <c r="N5" i="19"/>
  <c r="N4" i="19"/>
  <c r="N35" i="18"/>
  <c r="N34" i="18"/>
  <c r="N33" i="18"/>
  <c r="N32" i="18"/>
  <c r="N31" i="18"/>
  <c r="N30" i="18"/>
  <c r="N29" i="18"/>
  <c r="N28" i="18"/>
  <c r="N27" i="18"/>
  <c r="N26" i="18"/>
  <c r="N25" i="18"/>
  <c r="N24" i="18"/>
  <c r="N23" i="18"/>
  <c r="N22" i="18"/>
  <c r="N21" i="18"/>
  <c r="N20" i="18"/>
  <c r="N19" i="18"/>
  <c r="N18" i="18"/>
  <c r="N17" i="18"/>
  <c r="N16" i="18"/>
  <c r="N15" i="18"/>
  <c r="N14" i="18"/>
  <c r="N13" i="18"/>
  <c r="N12" i="18"/>
  <c r="N11" i="18"/>
  <c r="N10" i="18"/>
  <c r="N9" i="18"/>
  <c r="N8" i="18"/>
  <c r="N7" i="18"/>
  <c r="N6" i="18"/>
  <c r="N5" i="18"/>
  <c r="N4" i="18"/>
  <c r="N35" i="17"/>
  <c r="N34" i="17"/>
  <c r="N33" i="17"/>
  <c r="N32" i="17"/>
  <c r="N31" i="17"/>
  <c r="N30" i="17"/>
  <c r="N29" i="17"/>
  <c r="N28" i="17"/>
  <c r="N27" i="17"/>
  <c r="N26" i="17"/>
  <c r="N25" i="17"/>
  <c r="N24" i="17"/>
  <c r="N23" i="17"/>
  <c r="N22" i="17"/>
  <c r="N21" i="17"/>
  <c r="N20" i="17"/>
  <c r="N19" i="17"/>
  <c r="N18" i="17"/>
  <c r="N17" i="17"/>
  <c r="N16" i="17"/>
  <c r="N15" i="17"/>
  <c r="N14" i="17"/>
  <c r="N13" i="17"/>
  <c r="N12" i="17"/>
  <c r="N11" i="17"/>
  <c r="N10" i="17"/>
  <c r="N9" i="17"/>
  <c r="N8" i="17"/>
  <c r="N7" i="17"/>
  <c r="N6" i="17"/>
  <c r="N5" i="17"/>
  <c r="N4" i="17"/>
  <c r="P35" i="16"/>
  <c r="P34" i="16"/>
  <c r="P33" i="16"/>
  <c r="P32" i="16"/>
  <c r="P31" i="16"/>
  <c r="P30" i="16"/>
  <c r="P29" i="16"/>
  <c r="P28" i="16"/>
  <c r="P27" i="16"/>
  <c r="P26" i="16"/>
  <c r="P25" i="16"/>
  <c r="P24" i="16"/>
  <c r="P23" i="16"/>
  <c r="P22" i="16"/>
  <c r="P21" i="16"/>
  <c r="P20" i="16"/>
  <c r="P19" i="16"/>
  <c r="P18" i="16"/>
  <c r="P17" i="16"/>
  <c r="P16" i="16"/>
  <c r="P15" i="16"/>
  <c r="P14" i="16"/>
  <c r="P13" i="16"/>
  <c r="P12" i="16"/>
  <c r="P11" i="16"/>
  <c r="P10" i="16"/>
  <c r="P9" i="16"/>
  <c r="P8" i="16"/>
  <c r="P7" i="16"/>
  <c r="P6" i="16"/>
  <c r="P5" i="16"/>
  <c r="P4" i="16"/>
  <c r="P35" i="15"/>
  <c r="P34" i="15"/>
  <c r="P33" i="15"/>
  <c r="P32" i="15"/>
  <c r="P31" i="15"/>
  <c r="P30" i="15"/>
  <c r="P29" i="15"/>
  <c r="P28" i="15"/>
  <c r="P27" i="15"/>
  <c r="P26" i="15"/>
  <c r="P25" i="15"/>
  <c r="P24" i="15"/>
  <c r="P23" i="15"/>
  <c r="P22" i="15"/>
  <c r="P21" i="15"/>
  <c r="P20" i="15"/>
  <c r="P19" i="15"/>
  <c r="P18" i="15"/>
  <c r="P17" i="15"/>
  <c r="P16" i="15"/>
  <c r="P15" i="15"/>
  <c r="P14" i="15"/>
  <c r="P13" i="15"/>
  <c r="P12" i="15"/>
  <c r="P11" i="15"/>
  <c r="P10" i="15"/>
  <c r="P9" i="15"/>
  <c r="P8" i="15"/>
  <c r="P7" i="15"/>
  <c r="P6" i="15"/>
  <c r="P5" i="15"/>
  <c r="P4" i="15"/>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7" i="14"/>
  <c r="P6" i="14"/>
  <c r="P5" i="14"/>
  <c r="P4" i="14"/>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6" i="13"/>
  <c r="P5" i="13"/>
  <c r="P4" i="13"/>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5" i="11"/>
  <c r="P4" i="11"/>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35" i="8"/>
  <c r="P34" i="8"/>
  <c r="P33" i="8"/>
  <c r="P32" i="8"/>
  <c r="P31" i="8"/>
  <c r="P30" i="8"/>
  <c r="P29" i="8"/>
  <c r="P28" i="8"/>
  <c r="P27" i="8"/>
  <c r="P26" i="8"/>
  <c r="P25" i="8"/>
  <c r="P24" i="8"/>
  <c r="P23" i="8"/>
  <c r="P22" i="8"/>
  <c r="P21" i="8"/>
  <c r="P20" i="8"/>
  <c r="P19" i="8"/>
  <c r="P18" i="8"/>
  <c r="P17" i="8"/>
  <c r="P16" i="8"/>
  <c r="P15" i="8"/>
  <c r="P14" i="8"/>
  <c r="P13" i="8"/>
  <c r="P12" i="8"/>
  <c r="P11" i="8"/>
  <c r="P10" i="8"/>
  <c r="P9" i="8"/>
  <c r="P8" i="8"/>
  <c r="P7" i="8"/>
  <c r="P6" i="8"/>
  <c r="P5" i="8"/>
  <c r="P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M10" authorId="0" shapeId="0" xr:uid="{16971D5F-1D1F-41D9-8813-84ED387BDB3A}">
      <text>
        <r>
          <rPr>
            <b/>
            <sz val="9"/>
            <color indexed="81"/>
            <rFont val="Tahoma"/>
            <family val="2"/>
          </rPr>
          <t>SFS Data Master:</t>
        </r>
        <r>
          <rPr>
            <sz val="9"/>
            <color indexed="81"/>
            <rFont val="Tahoma"/>
            <family val="2"/>
          </rPr>
          <t xml:space="preserve">
note - This factor is zero, or not needed Since we fixed the ILR at 0.6, battery power is always 60% of PV power - not an independent variable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202AD22E-8E91-4CA6-8EFF-71601D37BE8B}">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310E4494-B186-4281-A101-6DB1D86FEEDA}">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43D359B4-AD52-4A99-93E1-952B424261E8}">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07A04F25-A670-46C1-956F-17AAE066540B}">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62F55E7B-2AF0-4156-9FBE-6570331718DB}">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DC01213C-66CC-4742-A915-A2C0BEC5E890}">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FC8D7C24-86DC-4A32-BC9A-9868F76567F6}">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B61FE9D0-A9A8-4B68-B9DC-7D9EB9F26B3F}">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Chad Augustine</author>
  </authors>
  <commentList>
    <comment ref="F3" authorId="0" shapeId="0" xr:uid="{3F35E865-9001-4BEC-9A84-BCA726258A58}">
      <text>
        <r>
          <rPr>
            <b/>
            <sz val="9"/>
            <color indexed="81"/>
            <rFont val="Tahoma"/>
            <family val="2"/>
          </rPr>
          <t>SFS Data Master:</t>
        </r>
        <r>
          <rPr>
            <sz val="9"/>
            <color indexed="81"/>
            <rFont val="Tahoma"/>
            <family val="2"/>
          </rPr>
          <t xml:space="preserve">
Zero because the fixed ILR (0.6) means the battery power capacity is set by the PV power copacity - it's not an independent variable. Battery power capacity (kW) is set to 60% of PV capacity (kW)</t>
        </r>
      </text>
    </comment>
  </commentList>
</comments>
</file>

<file path=xl/sharedStrings.xml><?xml version="1.0" encoding="utf-8"?>
<sst xmlns="http://schemas.openxmlformats.org/spreadsheetml/2006/main" count="698" uniqueCount="174">
  <si>
    <t>2-hour</t>
  </si>
  <si>
    <t>4-hour</t>
  </si>
  <si>
    <t>6-hour</t>
  </si>
  <si>
    <t>8-hour</t>
  </si>
  <si>
    <t>10-hour</t>
  </si>
  <si>
    <t>Future Costs - Storage Futures Study Utilty-Scale BESS</t>
  </si>
  <si>
    <t>Future 60-MW BESS Costs ($/kW) - LOW</t>
  </si>
  <si>
    <t>Future 60-MW BESS Costs ($/kWh) - LOW</t>
  </si>
  <si>
    <t>Future 60-MW BESS Costs ($/kW) - MID</t>
  </si>
  <si>
    <t>Future 60-MW BESS Costs ($/kWh) - MID</t>
  </si>
  <si>
    <t>Future 60-MW BESS Costs ($/kW) - HIGH</t>
  </si>
  <si>
    <t>Future 60-MW BESS Costs ($/kWh) - HIGH</t>
  </si>
  <si>
    <t>Storage Futures Study</t>
  </si>
  <si>
    <t>=</t>
  </si>
  <si>
    <t>x</t>
  </si>
  <si>
    <t>+</t>
  </si>
  <si>
    <t>BESS storage capacity (kWh)</t>
  </si>
  <si>
    <t>BESS power capacity (kW)</t>
  </si>
  <si>
    <t>Total BESS cost</t>
  </si>
  <si>
    <t>BESS- Cost Projection Assumptions</t>
  </si>
  <si>
    <t>ADVANCED  - applied the NREL 2020 ATB Utility-Scale BESS Advanced scenario, normalized to 2019, to both the BESS Energy (kWh) and Power (kW) cost terms in the linear cost curve fit to the data</t>
  </si>
  <si>
    <t>CONSERVATIVE  - applied the NREL 2020 ATB commercial &amp; industrial (CI) Scale PV Conservative scenario, normalized to 2019, to both the BESS Energy (kWh) and Power (kW) cost terms in the linear cost curve fit to the data</t>
  </si>
  <si>
    <t>ReEDS inputs for Utility-scale BESS  - Assume 2019 AC-Coupled Systems with 60 MW battery power capacity, and storage durations of 2-10 hours</t>
  </si>
  <si>
    <t>BESS storage durations of 2/4/6/8/10 hours were modeld and  then a linear cost curve fit to the data</t>
  </si>
  <si>
    <t>There are each three scenarios: ADVANCED, MODERATE, CONSERVATIVE (cost)</t>
  </si>
  <si>
    <t>MODERATE  - applied BNEF 2019 utility-scale BESS cost projections, by component, to the component cost breakdown of the modeled PV+BESS systems</t>
  </si>
  <si>
    <t xml:space="preserve">Generated 2020/10/27 </t>
  </si>
  <si>
    <t>year</t>
  </si>
  <si>
    <t>batt_capex_per_kWh</t>
  </si>
  <si>
    <t>batt_capex_per_kW</t>
  </si>
  <si>
    <t>Utility- BESS Stand-Alone cost estimates - MODERATE BESS
Assume 2019 60-MWe AC-Coupled Systems 2-10 hours of storage duration</t>
  </si>
  <si>
    <t>batt_om_per_kw</t>
  </si>
  <si>
    <t>batt_om_per_kwh</t>
  </si>
  <si>
    <t>2.5% of total capital costs</t>
  </si>
  <si>
    <t>Utility- BESS Stand-Alone cost estimates - ADVANCED BESS
Assume 2019 60-MWe AC-Coupled Systems 2-10 hours of storage duration</t>
  </si>
  <si>
    <t>Utility- BESS Stand-Alone cost estimates - CONSERVATIVE BESS
Assume 2019 60-MWe AC-Coupled Systems 2-10 hours of storage duration</t>
  </si>
  <si>
    <t>∑ Total system cost</t>
  </si>
  <si>
    <t>∑ Developer cost</t>
  </si>
  <si>
    <t>Overhead &amp; Profit</t>
  </si>
  <si>
    <t xml:space="preserve">EPC/developer net profit </t>
  </si>
  <si>
    <t>Engineering Fee</t>
  </si>
  <si>
    <t>Developer overhead</t>
  </si>
  <si>
    <t>Supply Chain Costs</t>
  </si>
  <si>
    <t>Contingency</t>
  </si>
  <si>
    <t>Interconnection fee</t>
  </si>
  <si>
    <t>PII</t>
  </si>
  <si>
    <t>Permitting fee</t>
  </si>
  <si>
    <t>Land acquisition</t>
  </si>
  <si>
    <t>∑ EPC Cost</t>
  </si>
  <si>
    <t>Sales Tax</t>
  </si>
  <si>
    <t xml:space="preserve">Sale Tax </t>
  </si>
  <si>
    <t>Sales &amp; Marketing</t>
  </si>
  <si>
    <t xml:space="preserve">EPC Overhead  </t>
  </si>
  <si>
    <t>Install Labor &amp; Equip</t>
  </si>
  <si>
    <t>Electrical BOS</t>
  </si>
  <si>
    <t>BOS (Total)</t>
  </si>
  <si>
    <t>Structural BOS</t>
  </si>
  <si>
    <t>Inverter</t>
  </si>
  <si>
    <t xml:space="preserve">Battery Central Inverter </t>
  </si>
  <si>
    <t>Battery Pack</t>
  </si>
  <si>
    <t>Lithium-ion Battery</t>
  </si>
  <si>
    <t>5 kW/20 kWh ($/kW)</t>
  </si>
  <si>
    <t>5 kW/20 kWh ($/kWh)</t>
  </si>
  <si>
    <t>3kW/6KWh ($/kW)</t>
  </si>
  <si>
    <t>3kW/6KWh ($/kWh)</t>
  </si>
  <si>
    <t>$/kW</t>
  </si>
  <si>
    <t>$/kWh</t>
  </si>
  <si>
    <t>Model Component</t>
  </si>
  <si>
    <t>Residential Scale (AC Coupled)</t>
  </si>
  <si>
    <t>Commercial Scale</t>
  </si>
  <si>
    <t>Utility Scale</t>
  </si>
  <si>
    <t>Current Component Cost Breakdown by System ($2019)</t>
  </si>
  <si>
    <t>dGen inputs for Residential PV+BESS systems - Assume 2019 DC-Coupled Systems with 3.5-15 kW PV, 3-10 kW battery power, and battery Energy/Power (E/P) ratios of 2-5</t>
  </si>
  <si>
    <t>Costs are presented in 2019 USD</t>
  </si>
  <si>
    <t>A large number of PV/BESS power/BESS storage durations system combinations were run and then a linear cost curve fit to the data</t>
  </si>
  <si>
    <t>Total PV+BESS cost</t>
  </si>
  <si>
    <t>PV_capex_per_kw_res</t>
  </si>
  <si>
    <t>x PV power capacity (kW)</t>
  </si>
  <si>
    <t>batt_capex_per_kwh_res</t>
  </si>
  <si>
    <t>x BESS storage capacity (kWh)</t>
  </si>
  <si>
    <t>batt_capex_per_kw_res</t>
  </si>
  <si>
    <t>x BESS power capacity (kW)</t>
  </si>
  <si>
    <t>PV_batt_capex_constant_res</t>
  </si>
  <si>
    <t>Total BESS (stand-alone) cost</t>
  </si>
  <si>
    <t xml:space="preserve">Cost Projections for stand-alone BESS and PV+BESS systems depend on the scenario  (case) being tested. </t>
  </si>
  <si>
    <t>For PV and BESS there are each three scenarios: ADVANCED, MODERATE, CONSERVATIVE (cost)</t>
  </si>
  <si>
    <t>We developed cost projections for the 3 BESS stand-alone scenarios and all 9 possible PV+BESS cost scenarios.</t>
  </si>
  <si>
    <t>PV - Cost Projection Assumptions</t>
  </si>
  <si>
    <t>ADVANCED  - applied the NREL 2020 ATB Residential Scale PV Advanced scenario, normalized to 2019, to the PV cost term in the linear cost curve fit to the data</t>
  </si>
  <si>
    <t>MODERATE  - applied the NREL 2020 ATB Residential Scale PV Moderate scenario, normalized to 2019, to the PV cost term in the linear cost curve fit to the data</t>
  </si>
  <si>
    <t>CONSERVATIVE  - applied the NREL 2020 ATB Residential Scale PV Conservative scenario, normalized to 2019, to the PV cost term in the linear cost curve fit to the data</t>
  </si>
  <si>
    <t>MODERATE  - applied BNEF 2019 residential BESS cost projections, by component, to the component cost breakdown of the modeled PV+BESS systems</t>
  </si>
  <si>
    <t>CONSERVATIVE  - applied the NREL 2020 ATB Residential Scale PV Conservative scenario, normalized to 2019, to both the BESS Energy (kWh) and Power (kW) cost terms in the linear cost curve fit to the data</t>
  </si>
  <si>
    <t>Residential PV+BESS cost estimates - MODERATE PV/MODERATE BESS
Assume 2019 DC-Coupled Systems with 3.5-15 kW PV, 3-10 kW battery power, and battery E/P ratios of 2-5</t>
  </si>
  <si>
    <t>Example Calculation</t>
  </si>
  <si>
    <t>batt_om_per_kw_res</t>
  </si>
  <si>
    <t>batt_om_per_kwh_res</t>
  </si>
  <si>
    <t>PV+BESS Capital Costs ($)</t>
  </si>
  <si>
    <t>PV power capacity (kW)</t>
  </si>
  <si>
    <t>linear interpolation for battery costs, assuming 25% total cost reduction between 2030 and 2050. PV cost reductions from ATB mid-case</t>
  </si>
  <si>
    <t>Residential PV+BESS cost estimates - MODERATE PV/ADVANCED BESS
Assume 2019 DC-Coupled Systems with 3.5-15 kW PV, 3-10 kW battery power, and battery E/P ratios of 2-5</t>
  </si>
  <si>
    <t>Residential PV+BESS cost estimates - MODERATE PV/CONSERVATIVE BESS
Assume 2019 DC-Coupled Systems with 3.5-15 kW PV, 3-10 kW battery power, and battery E/P ratios of 2-5</t>
  </si>
  <si>
    <t>Residential PV+BESS cost estimates - ADVANCED PV/ADVANCED BESS
Assume 2019 DC-Coupled Systems with 3.5-15 kW PV, 3-10 kW battery power, and battery E/P ratios of 2-5</t>
  </si>
  <si>
    <t>Residential PV+BESS cost estimates - ADVANCED PV/MODERATE BESS
Assume 2019 DC-Coupled Systems with 3.5-15 kW PV, 3-10 kW battery power, and battery E/P ratios of 2-5</t>
  </si>
  <si>
    <t>Residential PV+BESS cost estimates - ADVANCED PV/CONSERVATIVE BESS
Assume 2019 DC-Coupled Systems with 3.5-15 kW PV, 3-10 kW battery power, and battery E/P ratios of 2-5</t>
  </si>
  <si>
    <t>Residential PV+BESS cost estimates - CONSERVATIVE PV/ADVANCED BESS
Assume 2019 DC-Coupled Systems with 3.5-15 kW PV, 3-10 kW battery power, and battery E/P ratios of 2-5</t>
  </si>
  <si>
    <t>Residential PV+BESS cost estimates - CONSERVATIVE PV/ MODERATE BESS/
Assume 2019 DC-Coupled Systems with 3.5-15 kW PV, 3-10 kW battery power, and battery E/P ratios of 2-5</t>
  </si>
  <si>
    <t>Residential PV+BESS cost estimates - CONSERVATIVE BESS/CONSERVATIVE PV
Assume 2019 DC-Coupled Systems with 3.5-15 kW PV, 3-10 kW battery power, and battery E/P ratios of 2-5</t>
  </si>
  <si>
    <t>Residentia Stand-Alone BESS cost estimates - MODERATE
Assume 2019 AC-Coupled Systems with 3.5-15 kW PV, 3-10 kW battery power, and battery E/P ratios of 2-5</t>
  </si>
  <si>
    <t>BESS Capital Costs ($)</t>
  </si>
  <si>
    <t>Residentia Stand-Alone BESS cost estimates - ADVANCED
Assume 2019 AC-Coupled Systems with 3.5-15 kW PV, 3-10 kW battery power, and battery E/P ratios of 2-5</t>
  </si>
  <si>
    <t>Residentia Stand-Alone BESS cost estimates - CONSERVATIVE
Assume 2019 AC-Coupled Systems with 3.5-15 kW PV, 3-10 kW battery power, and battery E/P ratios of 2-5</t>
  </si>
  <si>
    <t>dGen inputs for CI BESS and PV+BESS systems - Assume 2019 AC-Coupled Systems with 60 kW-1,200 kW battery power capacity, and battery Energy/Power (E/P) ratios of 0.5-4</t>
  </si>
  <si>
    <r>
      <rPr>
        <b/>
        <sz val="12"/>
        <color theme="1"/>
        <rFont val="Calibri"/>
        <family val="2"/>
        <scheme val="minor"/>
      </rPr>
      <t xml:space="preserve">Current costs (2019 in 2019 USD) </t>
    </r>
    <r>
      <rPr>
        <sz val="11"/>
        <color theme="1"/>
        <rFont val="Calibri"/>
        <family val="2"/>
        <scheme val="minor"/>
      </rPr>
      <t xml:space="preserve">were developed using the NREL bottom up BESS and PV+BESS costing tool (Excel-based). </t>
    </r>
  </si>
  <si>
    <t>PV_capex_per_kw_CI</t>
  </si>
  <si>
    <t>batt_capex_per_kwh_CI</t>
  </si>
  <si>
    <t>batt_capex_per_kw_CI</t>
  </si>
  <si>
    <t>PV_batt_capex_constant_CI</t>
  </si>
  <si>
    <t xml:space="preserve">Cost Projections for PV+BESS systems depend on the scenario  (case) being tested. </t>
  </si>
  <si>
    <t>For PV and BESS, the Inverter-Load ration (ILR) is fixed at 0.6, meaning the battery power capacity is always 60% of PV power capacity - not an independent variable</t>
  </si>
  <si>
    <t>We developed cost projections for the 3 BESS scenarios all 9 possible PV+BESS cost scenarios.</t>
  </si>
  <si>
    <t>ADVANCED  - applied the NREL 2020 ATB commercial &amp; industrial (CI) Scale PV Advanced scenario, normalized to 2019, to the PV cost term in the linear cost curve fit to the data</t>
  </si>
  <si>
    <t>MODERATE  - applied the NREL 2020 ATB commercial &amp; industrial (CI) Scale PV Moderate scenario, normalized to 2019, to the PV cost term in the linear cost curve fit to the data</t>
  </si>
  <si>
    <t>CONSERVATIVE  - applied the NREL 2020 ATB commercial &amp; industrial (CI) Scale PV Conservative scenario, normalized to 2019, to the PV cost term in the linear cost curve fit to the data</t>
  </si>
  <si>
    <t>MODERATE  - applied BNEF 2019 commercial &amp; industrial (CI) BESS cost projections, by component, to the component cost breakdown of the modeled PV+BESS systems</t>
  </si>
  <si>
    <t>Commercial &amp; industrial (CI) PV+BESS cost estimates - MODERATE PV/ADVANCED BESS
Assume 2019 AC-Coupled Systems with 60 kW-1,200 kW battery power capacity, battery Energy/Power (E/P) ratios of 0.5-4</t>
  </si>
  <si>
    <t>PV_capex_per_kw_comm</t>
  </si>
  <si>
    <t>batt_capex_per_kwh_comm</t>
  </si>
  <si>
    <t>batt_capex_per_kw_comm</t>
  </si>
  <si>
    <t>PV_batt_capex_constant_comm</t>
  </si>
  <si>
    <t>batt_om_per_kw_comm</t>
  </si>
  <si>
    <t>batt_om_per_kwh_comm</t>
  </si>
  <si>
    <t>Commercial &amp; industrial (CI) PV+BESS cost estimates - MODERATE PV/MODERATE BESS
Assume 2019 AC-Coupled Systems with 60 kW-1,200 kW battery power capacity, battery Energy/Power (E/P) ratios of 0.5-4</t>
  </si>
  <si>
    <t>Commercial &amp; industrial (CI) PV+BESS cost estimates - MODERATE PV/CONSERVATIVE BESS
Assume 2019 AC-Coupled Systems with 60 kW-1,200 kW battery power capacity, battery Energy/Power (E/P) ratios of 0.5-4</t>
  </si>
  <si>
    <t>Commercial &amp; industrial (CI) PV+BESS cost estimates - ADVANCED PV/ADVANCED BESS
Assume 2019 AC-Coupled Systems with 60 kW-1,200 kW battery power capacity, battery Energy/Power (E/P) ratios of 0.5-4</t>
  </si>
  <si>
    <t>Commercial &amp; industrial (CI) PV+BESS cost estimates - ADVANCED PV/MODERATE BESS
Assume 2019 AC-Coupled Systems with 60 kW-1,200 kW battery power capacity, battery Energy/Power (E/P) ratios of 0.5-4</t>
  </si>
  <si>
    <t>Commercial &amp; industrial (CI) PV+BESS cost estimates - ADVANCED PV/CONSERVATIVE BESS
Assume 2019 AC-Coupled Systems with 60 kW-1,200 kW battery power capacity, battery Energy/Power (E/P) ratios of 0.5-4</t>
  </si>
  <si>
    <t>Commercial &amp; industrial (CI) PV+BESS cost estimates - CONSERVATIVE PVADVANCED BESS
Assume 2019 AC-Coupled Systems with 60 kW-1,200 kW battery power capacity, battery Energy/Power (E/P) ratios of 0.5-4</t>
  </si>
  <si>
    <t>Commercial &amp; industrial (CI) PV+BESS cost estimates - CONSERVATIVE PV/MODERATE BESS
Assume 2019 AC-Coupled Systems with 60 kW-1,200 kW battery power capacity, battery Energy/Power (E/P) ratios of 0.5-4</t>
  </si>
  <si>
    <t>Commercial &amp; industrial (CI) PV+BESS cost estimates - CONSERVATIVE PV/CONSERVATIVE BESS
Assume 2019 AC-Coupled Systems with 60 kW-1,200 kW battery power capacity, battery Energy/Power (E/P) ratios of 0.5-4</t>
  </si>
  <si>
    <t>Commercial &amp; industrial (CI) BESS Stand-Alone cost estimates - MODERATE BESS
Assume 2019 AC-Coupled Systems with 60 kW-1,200 kW battery power capacity, battery Energy/Power (E/P) ratios of 0.5-4</t>
  </si>
  <si>
    <t>Commercial &amp; industrial (CI) BESS Stand-Alone cost estimates - ADVANCED BESS
Assume 2019 AC-Coupled Systems with 60 kW-1,200 kW battery power capacity, battery Energy/Power (E/P) ratios of 0.5-4</t>
  </si>
  <si>
    <t>Commercial &amp; industrial (CI) BESS Stand-Alone cost estimates - CONSERVATIVE BESS
Assume 2019 AC-Coupled Systems with 60 kW-1,200 kW battery power capacity, 0.5-4 hours of storage duration</t>
  </si>
  <si>
    <t>Technology Abbrev.</t>
  </si>
  <si>
    <t>Capital Costs (Power) ($/kw)</t>
  </si>
  <si>
    <t>Fixed O&amp;M ($/kW-yr)</t>
  </si>
  <si>
    <t>Cycles (at 80% DOD)</t>
  </si>
  <si>
    <t># of cycles per year</t>
  </si>
  <si>
    <t>Depth of discharge (DOD)</t>
  </si>
  <si>
    <t>Flywheel (2018)</t>
  </si>
  <si>
    <t>Ultracapacitors (2018)</t>
  </si>
  <si>
    <t>LEAD (2018)</t>
  </si>
  <si>
    <t>LIB -4 hour (2020)</t>
  </si>
  <si>
    <t>FLOW (2018)</t>
  </si>
  <si>
    <t>Sodium Sulfur (2018)</t>
  </si>
  <si>
    <t>Sodium Metal Halide (2018)</t>
  </si>
  <si>
    <t>Zinc-Hybrid Cathode (2018)</t>
  </si>
  <si>
    <t>CAES (2020)</t>
  </si>
  <si>
    <t>LAES (anticipated)</t>
  </si>
  <si>
    <t>PTES (anticipated)</t>
  </si>
  <si>
    <t>PSH (2020)</t>
  </si>
  <si>
    <t>Gravity (anticipated)</t>
  </si>
  <si>
    <t>H2 elec-cavern- FC (Future)</t>
  </si>
  <si>
    <t>Capital Costs (Energy)  ($/kWh)</t>
  </si>
  <si>
    <r>
      <t>Variable O&amp;M ($/</t>
    </r>
    <r>
      <rPr>
        <b/>
        <i/>
        <u/>
        <sz val="10"/>
        <color rgb="FF000000"/>
        <rFont val="Times New Roman"/>
        <family val="1"/>
      </rPr>
      <t>MWh</t>
    </r>
    <r>
      <rPr>
        <b/>
        <sz val="10"/>
        <color rgb="FF000000"/>
        <rFont val="Times New Roman"/>
        <family val="1"/>
      </rPr>
      <t>)</t>
    </r>
  </si>
  <si>
    <t xml:space="preserve">Round-trip Efficiency (DOD) </t>
  </si>
  <si>
    <t>project lifetime (years)</t>
  </si>
  <si>
    <t xml:space="preserve">WACC used for LCOS </t>
  </si>
  <si>
    <t>Approx. LCOS</t>
  </si>
  <si>
    <t>H2 elec-cavern- CC (2020)</t>
  </si>
  <si>
    <t>f</t>
  </si>
  <si>
    <t>Costs are presented in 2019 USD, converted from 2018 USD using CPI multiplier of:</t>
  </si>
  <si>
    <t>Results from the NREL Utility-Scale BESS model (current costs) with projections from  NREL ATB 2020 Utility-Scale BESS Projections + BNEF battery cost projections
2019 System Costs in 2019 USD. Costs are presented in both $/kW and $/kWh.</t>
  </si>
  <si>
    <r>
      <rPr>
        <b/>
        <sz val="12"/>
        <color theme="1"/>
        <rFont val="Calibri"/>
        <family val="2"/>
        <scheme val="minor"/>
      </rPr>
      <t xml:space="preserve">Current costs (2020 in 2019 USD) </t>
    </r>
    <r>
      <rPr>
        <sz val="11"/>
        <color theme="1"/>
        <rFont val="Calibri"/>
        <family val="2"/>
        <scheme val="minor"/>
      </rPr>
      <t xml:space="preserve">were developed using the NREL bottom up PV+BESS costing tool (Excel-based).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</si>
</sst>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 #,##0_ ;_ * \-#,##0_ ;_ * &quot;-&quot;??_ ;_ @_ "/>
    <numFmt numFmtId="165" formatCode="_(* #,##0_);_(* \(#,##0\);_(* &quot;-&quot;??_);_(@_)"/>
    <numFmt numFmtId="166" formatCode="&quot;$&quot;#,##0"/>
    <numFmt numFmtId="167" formatCode="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u/>
      <sz val="28"/>
      <color theme="1"/>
      <name val="Calibri"/>
      <family val="2"/>
      <scheme val="minor"/>
    </font>
    <font>
      <b/>
      <sz val="22"/>
      <color theme="0"/>
      <name val="Calibri"/>
      <family val="2"/>
      <scheme val="minor"/>
    </font>
    <font>
      <b/>
      <sz val="10"/>
      <color theme="1"/>
      <name val="Arial"/>
      <family val="2"/>
    </font>
    <font>
      <sz val="12"/>
      <color theme="1"/>
      <name val="Calibri"/>
      <family val="2"/>
      <scheme val="minor"/>
    </font>
    <font>
      <b/>
      <sz val="12"/>
      <color theme="1"/>
      <name val="Calibri"/>
      <family val="2"/>
      <scheme val="minor"/>
    </font>
    <font>
      <b/>
      <u/>
      <sz val="12"/>
      <color theme="1"/>
      <name val="Calibri"/>
      <family val="2"/>
      <scheme val="minor"/>
    </font>
    <font>
      <sz val="12"/>
      <color theme="1"/>
      <name val="Arial"/>
      <family val="2"/>
    </font>
    <font>
      <b/>
      <sz val="11"/>
      <color theme="1"/>
      <name val="Arial"/>
      <family val="2"/>
    </font>
    <font>
      <b/>
      <sz val="12"/>
      <color theme="1"/>
      <name val="Arial"/>
      <family val="2"/>
    </font>
    <font>
      <sz val="12"/>
      <color theme="1"/>
      <name val="Calibri"/>
      <family val="2"/>
    </font>
    <font>
      <sz val="11"/>
      <color theme="1"/>
      <name val="Arial"/>
      <family val="2"/>
    </font>
    <font>
      <sz val="12"/>
      <name val="Arial"/>
      <family val="2"/>
    </font>
    <font>
      <i/>
      <sz val="12"/>
      <color theme="1"/>
      <name val="Calibri"/>
      <family val="2"/>
      <scheme val="minor"/>
    </font>
    <font>
      <b/>
      <sz val="9"/>
      <color indexed="81"/>
      <name val="Tahoma"/>
      <family val="2"/>
    </font>
    <font>
      <sz val="9"/>
      <color indexed="81"/>
      <name val="Tahoma"/>
      <family val="2"/>
    </font>
    <font>
      <b/>
      <sz val="10"/>
      <color rgb="FF000000"/>
      <name val="Times New Roman"/>
      <family val="1"/>
    </font>
    <font>
      <b/>
      <i/>
      <u/>
      <sz val="10"/>
      <color rgb="FF000000"/>
      <name val="Times New Roman"/>
      <family val="1"/>
    </font>
    <font>
      <b/>
      <sz val="9"/>
      <color rgb="FF000000"/>
      <name val="Times New Roman"/>
      <family val="1"/>
    </font>
    <font>
      <sz val="9"/>
      <color rgb="FF000000"/>
      <name val="Times New Roman"/>
      <family val="1"/>
    </font>
  </fonts>
  <fills count="10">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4BACC6"/>
        <bgColor indexed="64"/>
      </patternFill>
    </fill>
    <fill>
      <patternFill patternType="solid">
        <fgColor rgb="FFB6DDE8"/>
        <bgColor indexed="64"/>
      </patternFill>
    </fill>
    <fill>
      <patternFill patternType="solid">
        <fgColor rgb="FFDAEEF3"/>
        <bgColor indexed="64"/>
      </patternFill>
    </fill>
  </fills>
  <borders count="2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top/>
      <bottom style="thin">
        <color auto="1"/>
      </bottom>
      <diagonal/>
    </border>
    <border>
      <left style="medium">
        <color indexed="64"/>
      </left>
      <right/>
      <top/>
      <bottom style="thin">
        <color auto="1"/>
      </bottom>
      <diagonal/>
    </border>
    <border>
      <left/>
      <right/>
      <top style="thin">
        <color auto="1"/>
      </top>
      <bottom/>
      <diagonal/>
    </border>
    <border>
      <left style="medium">
        <color indexed="64"/>
      </left>
      <right/>
      <top style="thin">
        <color auto="1"/>
      </top>
      <bottom style="thin">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43" fontId="1" fillId="0" borderId="0" applyFont="0" applyFill="0" applyBorder="0" applyAlignment="0" applyProtection="0"/>
    <xf numFmtId="0" fontId="5" fillId="0" borderId="0" applyNumberFormat="0">
      <alignment horizontal="center" vertical="center"/>
    </xf>
    <xf numFmtId="0" fontId="6" fillId="0" borderId="0"/>
    <xf numFmtId="43" fontId="6" fillId="0" borderId="0" applyFont="0" applyFill="0" applyBorder="0" applyAlignment="0" applyProtection="0"/>
    <xf numFmtId="44" fontId="6" fillId="0" borderId="0" applyFont="0" applyFill="0" applyBorder="0" applyAlignment="0" applyProtection="0"/>
  </cellStyleXfs>
  <cellXfs count="91">
    <xf numFmtId="0" fontId="0" fillId="0" borderId="0" xfId="0"/>
    <xf numFmtId="0" fontId="3" fillId="0" borderId="0" xfId="0" applyFont="1"/>
    <xf numFmtId="0" fontId="2" fillId="0" borderId="0" xfId="0" applyFont="1"/>
    <xf numFmtId="1" fontId="0" fillId="0" borderId="0" xfId="0" applyNumberFormat="1"/>
    <xf numFmtId="0" fontId="2" fillId="3" borderId="0" xfId="0" applyFont="1" applyFill="1"/>
    <xf numFmtId="164" fontId="0" fillId="3" borderId="0" xfId="1" applyNumberFormat="1" applyFont="1" applyFill="1"/>
    <xf numFmtId="0" fontId="2" fillId="4" borderId="0" xfId="0" applyFont="1" applyFill="1"/>
    <xf numFmtId="0" fontId="0" fillId="4" borderId="0" xfId="0" applyFill="1"/>
    <xf numFmtId="164" fontId="0" fillId="4" borderId="0" xfId="1" applyNumberFormat="1" applyFont="1" applyFill="1"/>
    <xf numFmtId="0" fontId="2" fillId="0" borderId="0" xfId="0" applyFont="1" applyAlignment="1">
      <alignment horizontal="center" vertical="center" wrapText="1"/>
    </xf>
    <xf numFmtId="1" fontId="0" fillId="0" borderId="0" xfId="0" applyNumberFormat="1" applyAlignment="1">
      <alignment horizontal="center"/>
    </xf>
    <xf numFmtId="0" fontId="2" fillId="4" borderId="0" xfId="0" applyFont="1" applyFill="1" applyAlignment="1">
      <alignment horizontal="center" vertical="center" wrapText="1"/>
    </xf>
    <xf numFmtId="14" fontId="6" fillId="0" borderId="0" xfId="3" applyNumberFormat="1"/>
    <xf numFmtId="0" fontId="6" fillId="0" borderId="0" xfId="3"/>
    <xf numFmtId="0" fontId="6" fillId="0" borderId="0" xfId="3" applyAlignment="1">
      <alignment horizontal="center" vertical="center"/>
    </xf>
    <xf numFmtId="0" fontId="6" fillId="0" borderId="0" xfId="3" quotePrefix="1" applyAlignment="1">
      <alignment horizontal="center" vertical="center"/>
    </xf>
    <xf numFmtId="0" fontId="8" fillId="0" borderId="0" xfId="3" applyFont="1"/>
    <xf numFmtId="14" fontId="0" fillId="0" borderId="0" xfId="0" applyNumberFormat="1"/>
    <xf numFmtId="165" fontId="0" fillId="0" borderId="0" xfId="1" applyNumberFormat="1" applyFont="1"/>
    <xf numFmtId="43" fontId="0" fillId="0" borderId="0" xfId="0" applyNumberFormat="1"/>
    <xf numFmtId="44" fontId="2" fillId="0" borderId="0" xfId="0" applyNumberFormat="1" applyFont="1"/>
    <xf numFmtId="166" fontId="9" fillId="0" borderId="1" xfId="0" applyNumberFormat="1" applyFont="1" applyBorder="1"/>
    <xf numFmtId="166" fontId="9" fillId="0" borderId="2" xfId="0" applyNumberFormat="1" applyFont="1" applyBorder="1"/>
    <xf numFmtId="0" fontId="10" fillId="0" borderId="3" xfId="0" applyFont="1" applyBorder="1"/>
    <xf numFmtId="166" fontId="0" fillId="0" borderId="1" xfId="0" applyNumberFormat="1" applyBorder="1"/>
    <xf numFmtId="166" fontId="11" fillId="0" borderId="2" xfId="0" applyNumberFormat="1" applyFont="1" applyBorder="1"/>
    <xf numFmtId="0" fontId="2" fillId="0" borderId="4" xfId="0" applyFont="1" applyBorder="1"/>
    <xf numFmtId="3" fontId="10" fillId="0" borderId="5" xfId="0" applyNumberFormat="1" applyFont="1" applyBorder="1"/>
    <xf numFmtId="1" fontId="2" fillId="0" borderId="5" xfId="0" applyNumberFormat="1" applyFont="1" applyBorder="1"/>
    <xf numFmtId="0" fontId="2" fillId="0" borderId="5" xfId="0" applyFont="1" applyBorder="1"/>
    <xf numFmtId="166" fontId="9" fillId="0" borderId="6" xfId="0" applyNumberFormat="1" applyFont="1" applyBorder="1"/>
    <xf numFmtId="166" fontId="9" fillId="0" borderId="0" xfId="0" applyNumberFormat="1" applyFont="1"/>
    <xf numFmtId="0" fontId="0" fillId="0" borderId="7" xfId="0" applyBorder="1"/>
    <xf numFmtId="166" fontId="0" fillId="0" borderId="6" xfId="0" applyNumberFormat="1" applyBorder="1"/>
    <xf numFmtId="166" fontId="11" fillId="0" borderId="8" xfId="0" applyNumberFormat="1" applyFont="1" applyBorder="1"/>
    <xf numFmtId="0" fontId="2" fillId="0" borderId="8" xfId="0" applyFont="1" applyBorder="1"/>
    <xf numFmtId="0" fontId="10" fillId="0" borderId="9" xfId="0" applyFont="1" applyBorder="1"/>
    <xf numFmtId="3" fontId="10" fillId="3" borderId="8" xfId="0" applyNumberFormat="1" applyFont="1" applyFill="1" applyBorder="1"/>
    <xf numFmtId="1" fontId="2" fillId="3" borderId="8" xfId="0" applyNumberFormat="1" applyFont="1" applyFill="1" applyBorder="1"/>
    <xf numFmtId="44" fontId="0" fillId="0" borderId="0" xfId="0" applyNumberFormat="1"/>
    <xf numFmtId="0" fontId="12" fillId="0" borderId="7" xfId="0" applyFont="1" applyBorder="1"/>
    <xf numFmtId="0" fontId="13" fillId="0" borderId="7" xfId="0" applyFont="1" applyBorder="1"/>
    <xf numFmtId="3" fontId="10" fillId="0" borderId="0" xfId="0" applyNumberFormat="1" applyFont="1"/>
    <xf numFmtId="1" fontId="2" fillId="0" borderId="0" xfId="0" applyNumberFormat="1" applyFont="1"/>
    <xf numFmtId="3" fontId="10" fillId="0" borderId="10" xfId="0" applyNumberFormat="1" applyFont="1" applyBorder="1"/>
    <xf numFmtId="1" fontId="2" fillId="0" borderId="10" xfId="0" applyNumberFormat="1" applyFont="1" applyBorder="1"/>
    <xf numFmtId="3" fontId="10" fillId="0" borderId="8" xfId="0" applyNumberFormat="1" applyFont="1" applyBorder="1"/>
    <xf numFmtId="3" fontId="2" fillId="0" borderId="0" xfId="0" applyNumberFormat="1" applyFont="1"/>
    <xf numFmtId="0" fontId="14" fillId="0" borderId="7" xfId="0" applyFont="1" applyBorder="1"/>
    <xf numFmtId="3" fontId="10" fillId="3" borderId="0" xfId="0" applyNumberFormat="1" applyFont="1" applyFill="1"/>
    <xf numFmtId="3" fontId="2" fillId="3" borderId="0" xfId="0" applyNumberFormat="1" applyFont="1" applyFill="1"/>
    <xf numFmtId="0" fontId="13" fillId="0" borderId="0" xfId="0" applyFont="1"/>
    <xf numFmtId="0" fontId="10" fillId="0" borderId="0" xfId="0" applyFont="1"/>
    <xf numFmtId="0" fontId="0" fillId="0" borderId="6" xfId="0" applyBorder="1"/>
    <xf numFmtId="2" fontId="10" fillId="0" borderId="5" xfId="0" applyNumberFormat="1" applyFont="1" applyBorder="1" applyAlignment="1">
      <alignment horizontal="center" vertical="center"/>
    </xf>
    <xf numFmtId="0" fontId="10" fillId="0" borderId="5" xfId="0" applyFont="1" applyBorder="1"/>
    <xf numFmtId="0" fontId="10" fillId="0" borderId="11" xfId="0" applyFont="1" applyBorder="1"/>
    <xf numFmtId="1" fontId="10" fillId="0" borderId="5" xfId="0" applyNumberFormat="1" applyFont="1" applyBorder="1" applyAlignment="1">
      <alignment horizontal="center" vertical="center"/>
    </xf>
    <xf numFmtId="165" fontId="0" fillId="0" borderId="0" xfId="4" applyNumberFormat="1" applyFont="1"/>
    <xf numFmtId="0" fontId="6" fillId="0" borderId="0" xfId="3" applyAlignment="1">
      <alignment horizontal="right" vertical="center"/>
    </xf>
    <xf numFmtId="3" fontId="0" fillId="0" borderId="0" xfId="5" applyNumberFormat="1" applyFont="1" applyAlignment="1">
      <alignment horizontal="center" vertical="center"/>
    </xf>
    <xf numFmtId="1" fontId="6" fillId="0" borderId="0" xfId="3" applyNumberFormat="1"/>
    <xf numFmtId="1" fontId="6" fillId="0" borderId="0" xfId="3" applyNumberFormat="1" applyAlignment="1">
      <alignment horizontal="center" vertical="center"/>
    </xf>
    <xf numFmtId="43" fontId="15" fillId="0" borderId="0" xfId="3" applyNumberFormat="1" applyFont="1"/>
    <xf numFmtId="43" fontId="6" fillId="0" borderId="0" xfId="3" applyNumberFormat="1"/>
    <xf numFmtId="3" fontId="6" fillId="0" borderId="0" xfId="3" applyNumberFormat="1"/>
    <xf numFmtId="0" fontId="7" fillId="0" borderId="0" xfId="3" applyFont="1" applyAlignment="1">
      <alignment vertical="center" textRotation="90" wrapText="1"/>
    </xf>
    <xf numFmtId="0" fontId="18" fillId="7" borderId="15"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20" fillId="7" borderId="18" xfId="0" applyFont="1" applyFill="1" applyBorder="1" applyAlignment="1">
      <alignment horizontal="center" vertical="center"/>
    </xf>
    <xf numFmtId="0" fontId="21" fillId="8" borderId="19" xfId="0" applyFont="1" applyFill="1" applyBorder="1" applyAlignment="1">
      <alignment horizontal="center" vertical="center"/>
    </xf>
    <xf numFmtId="0" fontId="21" fillId="9" borderId="19" xfId="0" applyFont="1" applyFill="1" applyBorder="1" applyAlignment="1">
      <alignment horizontal="center" vertical="center"/>
    </xf>
    <xf numFmtId="0" fontId="21" fillId="0" borderId="0" xfId="0" applyFont="1" applyAlignment="1">
      <alignment horizontal="center" vertical="center"/>
    </xf>
    <xf numFmtId="3" fontId="21" fillId="8" borderId="19" xfId="0" applyNumberFormat="1" applyFont="1" applyFill="1" applyBorder="1" applyAlignment="1">
      <alignment horizontal="center" vertical="center"/>
    </xf>
    <xf numFmtId="3" fontId="21" fillId="9" borderId="19" xfId="0" applyNumberFormat="1" applyFont="1" applyFill="1" applyBorder="1" applyAlignment="1">
      <alignment horizontal="center" vertical="center"/>
    </xf>
    <xf numFmtId="0" fontId="6" fillId="0" borderId="0" xfId="3" applyAlignment="1">
      <alignment horizontal="right"/>
    </xf>
    <xf numFmtId="167" fontId="6" fillId="0" borderId="0" xfId="3" applyNumberFormat="1"/>
    <xf numFmtId="165" fontId="6" fillId="0" borderId="0" xfId="1" applyNumberFormat="1" applyFont="1"/>
    <xf numFmtId="1" fontId="15" fillId="0" borderId="0" xfId="3" applyNumberFormat="1" applyFont="1"/>
    <xf numFmtId="0" fontId="2" fillId="6" borderId="8" xfId="0" applyFont="1" applyFill="1" applyBorder="1" applyAlignment="1">
      <alignment horizontal="center"/>
    </xf>
    <xf numFmtId="0" fontId="0" fillId="6" borderId="14" xfId="0" applyFill="1" applyBorder="1" applyAlignment="1">
      <alignment horizontal="center"/>
    </xf>
    <xf numFmtId="0" fontId="0" fillId="6" borderId="13" xfId="0" applyFill="1" applyBorder="1" applyAlignment="1">
      <alignment horizontal="center"/>
    </xf>
    <xf numFmtId="0" fontId="0" fillId="6" borderId="12" xfId="0" applyFill="1" applyBorder="1" applyAlignment="1">
      <alignment horizontal="center"/>
    </xf>
    <xf numFmtId="0" fontId="7" fillId="5" borderId="0" xfId="0" applyFont="1" applyFill="1" applyAlignment="1">
      <alignment horizontal="center" vertical="center" wrapText="1"/>
    </xf>
    <xf numFmtId="0" fontId="4" fillId="2" borderId="0" xfId="0" applyFont="1" applyFill="1" applyAlignment="1">
      <alignment horizontal="center" vertical="center" wrapText="1"/>
    </xf>
    <xf numFmtId="0" fontId="2" fillId="4" borderId="0" xfId="0" applyFont="1" applyFill="1" applyAlignment="1">
      <alignment horizontal="center" vertical="center" wrapText="1"/>
    </xf>
    <xf numFmtId="0" fontId="2" fillId="3" borderId="0" xfId="0" applyFont="1" applyFill="1"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vertical="center"/>
    </xf>
    <xf numFmtId="0" fontId="7" fillId="0" borderId="0" xfId="3" applyFont="1" applyAlignment="1">
      <alignment horizontal="center" vertical="center" textRotation="90" wrapText="1"/>
    </xf>
  </cellXfs>
  <cellStyles count="6">
    <cellStyle name="Comma" xfId="1" builtinId="3"/>
    <cellStyle name="Comma 2" xfId="4" xr:uid="{22018211-FF3D-4908-8F3E-773ADAFB78C7}"/>
    <cellStyle name="Currency 2" xfId="5" xr:uid="{F7E7E630-B3F6-4F5C-865B-7AFC21EE0297}"/>
    <cellStyle name="Normal" xfId="0" builtinId="0"/>
    <cellStyle name="Normal 2" xfId="3" xr:uid="{F0DED51F-8C5E-4397-BDCE-7278C5F31000}"/>
    <cellStyle name="Table Header 3" xfId="2" xr:uid="{33C705A7-608C-4F09-88BA-A8F62AF5BC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123826</xdr:colOff>
      <xdr:row>21</xdr:row>
      <xdr:rowOff>117475</xdr:rowOff>
    </xdr:to>
    <xdr:sp macro="" textlink="">
      <xdr:nvSpPr>
        <xdr:cNvPr id="2" name="TextBox 1">
          <a:extLst>
            <a:ext uri="{FF2B5EF4-FFF2-40B4-BE49-F238E27FC236}">
              <a16:creationId xmlns:a16="http://schemas.microsoft.com/office/drawing/2014/main" id="{A6EB3528-E452-417A-921B-5DC7492AF907}"/>
            </a:ext>
          </a:extLst>
        </xdr:cNvPr>
        <xdr:cNvSpPr txBox="1"/>
      </xdr:nvSpPr>
      <xdr:spPr>
        <a:xfrm>
          <a:off x="0" y="0"/>
          <a:ext cx="14754226" cy="398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a:solidFill>
                <a:schemeClr val="dk1"/>
              </a:solidFill>
              <a:effectLst/>
              <a:latin typeface="+mn-lt"/>
              <a:ea typeface="+mn-ea"/>
              <a:cs typeface="+mn-cs"/>
            </a:rPr>
            <a:t>Disclaimer</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National Renewable Energy Laboratory (NREL) is operated for the U.S. Department of Energy (DOE) by Alliance for Sustainable Energy, LLC ("Alliance").</a:t>
          </a:r>
        </a:p>
        <a:p>
          <a:r>
            <a:rPr lang="en-US" sz="1100" b="0" i="0">
              <a:solidFill>
                <a:schemeClr val="dk1"/>
              </a:solidFill>
              <a:effectLst/>
              <a:latin typeface="+mn-lt"/>
              <a:ea typeface="+mn-ea"/>
              <a:cs typeface="+mn-cs"/>
            </a:rPr>
            <a: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DOE/NREL/ALLIANCE in any publication that results from the use of the Data. The names DOE/NREL/ALLIANCE, however, may not be used in any advertising or publicity to endorse or promote any products or commercial entities unless specific written permission is obtained from DOE/NREL/ ALLIANCE. The user also understands that DOE/NREL/ALLIANCE are not obligated to provide the user with any support, consulting, training or assistance of any kind with regard to the use of the Data or to provide the user with any updates, revisions or new versions thereof. DOE, NREL, and ALLIANCE do not guarantee or endorse any results generated by use of the Data, and user is entirely responsible for the results and any reliance on the results or the Data in general.</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USER AGREES TO INDEMNIFY DOE/NREL/ALLIANCE AND ITS SUBSIDIARIES, AFFILIATES, OFFICERS, AGENTS, AND EMPLOYEES AGAINST ANY CLAIM OR DEMAND, INCLUDING REASONABLE ATTORNEYS' FEES, RELATED TO USER'S USE OF THE DATA. THE DATA ARE PROVIDED BY DOE/NREL/ALLIANCE "AS IS," AND ANY EXPRESS OR IMPLIED WARRANTIES, INCLUDING BUT NOT LIMITED TO THE IMPLIED WARRANTIES OF MERCHANTABILITY AND FITNESS FOR A PARTICULAR PURPOSE ARE DISCLAIMED. DOE/NREL/ALLIANCE ASSUME NO LEGAL LIABILITY OR RESPONSIBILITY FOR THE ACCURACY, COMPLETENESS, OR USEFULNESS OF THE DATA, OR REPRESENT THAT ITS USE WOULD NOT INFRINGE PRIVATELY OWNED RIGHTS. IN NO EVENT SHALL DOE/NREL/ALLIANCE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4BD0-1937-4457-9982-DC660AB58AE3}">
  <dimension ref="A1"/>
  <sheetViews>
    <sheetView tabSelected="1" workbookViewId="0"/>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2DC66-F454-455A-8DDD-C2AD5447EBB6}">
  <dimension ref="A1:O38"/>
  <sheetViews>
    <sheetView zoomScale="85" zoomScaleNormal="85" workbookViewId="0">
      <selection activeCell="B3" sqref="B3"/>
    </sheetView>
  </sheetViews>
  <sheetFormatPr defaultColWidth="9.1796875" defaultRowHeight="15.5" x14ac:dyDescent="0.35"/>
  <cols>
    <col min="1" max="1" width="10.26953125" style="13" customWidth="1"/>
    <col min="2" max="3" width="9.1796875" style="13"/>
    <col min="4" max="4" width="25.81640625" style="13" bestFit="1" customWidth="1"/>
    <col min="5" max="5" width="28.81640625" style="13" bestFit="1" customWidth="1"/>
    <col min="6" max="6" width="27.7265625" style="13" bestFit="1" customWidth="1"/>
    <col min="7" max="7" width="33" style="13" bestFit="1" customWidth="1"/>
    <col min="8" max="8" width="24.81640625" style="13" bestFit="1" customWidth="1"/>
    <col min="9" max="9" width="26" style="13" bestFit="1" customWidth="1"/>
    <col min="10" max="14" width="9.1796875" style="13"/>
    <col min="15" max="15" width="25.453125" style="13" bestFit="1" customWidth="1"/>
    <col min="16" max="16384" width="9.1796875" style="13"/>
  </cols>
  <sheetData>
    <row r="1" spans="1:15" x14ac:dyDescent="0.35">
      <c r="A1" s="13" t="s">
        <v>26</v>
      </c>
    </row>
    <row r="2" spans="1:15" ht="42.75" customHeight="1" x14ac:dyDescent="0.35">
      <c r="C2" s="88" t="s">
        <v>132</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1741.7761916145032</v>
      </c>
      <c r="E5" s="58">
        <v>205.94274169889866</v>
      </c>
      <c r="F5" s="58">
        <v>0</v>
      </c>
      <c r="G5" s="58">
        <v>191042.16211195587</v>
      </c>
      <c r="H5" s="58">
        <v>0</v>
      </c>
      <c r="I5" s="58">
        <v>0</v>
      </c>
      <c r="L5" s="59" t="s">
        <v>16</v>
      </c>
      <c r="M5" s="65">
        <v>2400</v>
      </c>
      <c r="N5" s="62">
        <v>2020</v>
      </c>
      <c r="O5" s="60">
        <f t="shared" ref="O5:O35" si="0">D5*$M$4+E5*$M$5+F5*$M$6+G5</f>
        <v>2427080.9338038159</v>
      </c>
    </row>
    <row r="6" spans="1:15" x14ac:dyDescent="0.35">
      <c r="A6" s="64"/>
      <c r="C6" s="61">
        <v>2021</v>
      </c>
      <c r="D6" s="58">
        <v>1669.8371801716853</v>
      </c>
      <c r="E6" s="58">
        <v>187.39595792078802</v>
      </c>
      <c r="F6" s="58">
        <v>0</v>
      </c>
      <c r="G6" s="58">
        <v>184094.65901470481</v>
      </c>
      <c r="H6" s="58">
        <v>0</v>
      </c>
      <c r="I6" s="58">
        <v>0</v>
      </c>
      <c r="L6" s="59" t="s">
        <v>17</v>
      </c>
      <c r="M6" s="13">
        <v>600</v>
      </c>
      <c r="N6" s="62">
        <v>2021</v>
      </c>
      <c r="O6" s="60">
        <f t="shared" si="0"/>
        <v>2303682.1381962812</v>
      </c>
    </row>
    <row r="7" spans="1:15" x14ac:dyDescent="0.35">
      <c r="C7" s="61">
        <v>2022</v>
      </c>
      <c r="D7" s="58">
        <v>1597.9188361722061</v>
      </c>
      <c r="E7" s="58">
        <v>168.83836721811863</v>
      </c>
      <c r="F7" s="58">
        <v>0</v>
      </c>
      <c r="G7" s="58">
        <v>177092.9540972026</v>
      </c>
      <c r="H7" s="58">
        <v>0</v>
      </c>
      <c r="I7" s="58">
        <v>0</v>
      </c>
      <c r="N7" s="62">
        <v>2022</v>
      </c>
      <c r="O7" s="60">
        <f t="shared" si="0"/>
        <v>2180223.8715928933</v>
      </c>
    </row>
    <row r="8" spans="1:15" x14ac:dyDescent="0.35">
      <c r="C8" s="61">
        <v>2023</v>
      </c>
      <c r="D8" s="58">
        <v>1526.4342555565643</v>
      </c>
      <c r="E8" s="58">
        <v>150.51493646208095</v>
      </c>
      <c r="F8" s="58">
        <v>0</v>
      </c>
      <c r="G8" s="58">
        <v>171265.67167775866</v>
      </c>
      <c r="H8" s="58">
        <v>0</v>
      </c>
      <c r="I8" s="58">
        <v>0</v>
      </c>
      <c r="N8" s="62">
        <v>2023</v>
      </c>
      <c r="O8" s="60">
        <f t="shared" si="0"/>
        <v>2058935.7747433174</v>
      </c>
    </row>
    <row r="9" spans="1:15" x14ac:dyDescent="0.35">
      <c r="C9" s="61">
        <v>2024</v>
      </c>
      <c r="D9" s="58">
        <v>1455.286634280455</v>
      </c>
      <c r="E9" s="58">
        <v>132.37772991880274</v>
      </c>
      <c r="F9" s="58">
        <v>0</v>
      </c>
      <c r="G9" s="58">
        <v>166372.39145763736</v>
      </c>
      <c r="H9" s="58">
        <v>0</v>
      </c>
      <c r="I9" s="58">
        <v>0</v>
      </c>
      <c r="N9" s="62">
        <v>2024</v>
      </c>
      <c r="O9" s="60">
        <f t="shared" si="0"/>
        <v>1939365.5775432191</v>
      </c>
    </row>
    <row r="10" spans="1:15" x14ac:dyDescent="0.35">
      <c r="C10" s="61">
        <v>2025</v>
      </c>
      <c r="D10" s="58">
        <v>1384.4008926579916</v>
      </c>
      <c r="E10" s="58">
        <v>114.38805821277649</v>
      </c>
      <c r="F10" s="58">
        <v>0</v>
      </c>
      <c r="G10" s="58">
        <v>162219.06798335596</v>
      </c>
      <c r="H10" s="58">
        <v>0</v>
      </c>
      <c r="I10" s="58">
        <v>0</v>
      </c>
      <c r="N10" s="62">
        <v>2025</v>
      </c>
      <c r="O10" s="60">
        <f t="shared" si="0"/>
        <v>1821151.3003520109</v>
      </c>
    </row>
    <row r="11" spans="1:15" x14ac:dyDescent="0.35">
      <c r="C11" s="61">
        <v>2026</v>
      </c>
      <c r="D11" s="58">
        <v>1314.8271653884319</v>
      </c>
      <c r="E11" s="58">
        <v>106.96151258615359</v>
      </c>
      <c r="F11" s="58">
        <v>0</v>
      </c>
      <c r="G11" s="58">
        <v>158947.57034955011</v>
      </c>
      <c r="H11" s="58">
        <v>0</v>
      </c>
      <c r="I11" s="58">
        <v>0</v>
      </c>
      <c r="N11" s="62">
        <v>2026</v>
      </c>
      <c r="O11" s="60">
        <f t="shared" si="0"/>
        <v>1730482.3659447506</v>
      </c>
    </row>
    <row r="12" spans="1:15" x14ac:dyDescent="0.35">
      <c r="C12" s="61">
        <v>2027</v>
      </c>
      <c r="D12" s="58">
        <v>1245.4453278638648</v>
      </c>
      <c r="E12" s="58">
        <v>100.45658059327089</v>
      </c>
      <c r="F12" s="58">
        <v>0</v>
      </c>
      <c r="G12" s="58">
        <v>155983.72947688372</v>
      </c>
      <c r="H12" s="58">
        <v>0</v>
      </c>
      <c r="I12" s="58">
        <v>0</v>
      </c>
      <c r="N12" s="62">
        <v>2027</v>
      </c>
      <c r="O12" s="60">
        <f t="shared" si="0"/>
        <v>1642524.8507645987</v>
      </c>
    </row>
    <row r="13" spans="1:15" x14ac:dyDescent="0.35">
      <c r="C13" s="61">
        <v>2028</v>
      </c>
      <c r="D13" s="58">
        <v>1176.2646395999591</v>
      </c>
      <c r="E13" s="58">
        <v>95.089903592047662</v>
      </c>
      <c r="F13" s="58">
        <v>0</v>
      </c>
      <c r="G13" s="58">
        <v>153295.72866955743</v>
      </c>
      <c r="H13" s="58">
        <v>0</v>
      </c>
      <c r="I13" s="58">
        <v>0</v>
      </c>
      <c r="N13" s="62">
        <v>2028</v>
      </c>
      <c r="O13" s="60">
        <f t="shared" si="0"/>
        <v>1557776.1368904309</v>
      </c>
    </row>
    <row r="14" spans="1:15" x14ac:dyDescent="0.35">
      <c r="C14" s="61">
        <v>2029</v>
      </c>
      <c r="D14" s="58">
        <v>1107.1200002612752</v>
      </c>
      <c r="E14" s="58">
        <v>90.188536464127139</v>
      </c>
      <c r="F14" s="58">
        <v>0</v>
      </c>
      <c r="G14" s="58">
        <v>150553.31319708232</v>
      </c>
      <c r="H14" s="58">
        <v>0</v>
      </c>
      <c r="I14" s="58">
        <v>0</v>
      </c>
      <c r="N14" s="62">
        <v>2029</v>
      </c>
      <c r="O14" s="60">
        <f t="shared" si="0"/>
        <v>1474125.8009722626</v>
      </c>
    </row>
    <row r="15" spans="1:15" x14ac:dyDescent="0.35">
      <c r="A15" s="64"/>
      <c r="C15" s="61">
        <v>2030</v>
      </c>
      <c r="D15" s="58">
        <v>1038.1020604705518</v>
      </c>
      <c r="E15" s="58">
        <v>85.77128102549328</v>
      </c>
      <c r="F15" s="58">
        <v>0</v>
      </c>
      <c r="G15" s="58">
        <v>148058.13707159337</v>
      </c>
      <c r="H15" s="58">
        <v>0</v>
      </c>
      <c r="I15" s="58">
        <v>0</v>
      </c>
      <c r="N15" s="62">
        <v>2030</v>
      </c>
      <c r="O15" s="60">
        <f t="shared" si="0"/>
        <v>1392011.2720033291</v>
      </c>
    </row>
    <row r="16" spans="1:15" ht="15.75" customHeight="1" x14ac:dyDescent="0.35">
      <c r="B16" s="90" t="s">
        <v>99</v>
      </c>
      <c r="C16" s="61">
        <v>2031</v>
      </c>
      <c r="D16" s="58">
        <v>1025.9829365338139</v>
      </c>
      <c r="E16" s="58">
        <v>84.699140012674818</v>
      </c>
      <c r="F16" s="58">
        <v>0</v>
      </c>
      <c r="G16" s="58">
        <v>146205.27296944038</v>
      </c>
      <c r="H16" s="58">
        <v>0</v>
      </c>
      <c r="I16" s="58">
        <v>0</v>
      </c>
      <c r="N16" s="62">
        <v>2031</v>
      </c>
      <c r="O16" s="60">
        <f t="shared" si="0"/>
        <v>1375466.1455336739</v>
      </c>
    </row>
    <row r="17" spans="2:15" x14ac:dyDescent="0.35">
      <c r="B17" s="90"/>
      <c r="C17" s="61">
        <v>2032</v>
      </c>
      <c r="D17" s="58">
        <v>1013.8638125970766</v>
      </c>
      <c r="E17" s="58">
        <v>83.6269989998558</v>
      </c>
      <c r="F17" s="58">
        <v>0</v>
      </c>
      <c r="G17" s="58">
        <v>144352.40886728789</v>
      </c>
      <c r="H17" s="58">
        <v>0</v>
      </c>
      <c r="I17" s="58">
        <v>0</v>
      </c>
      <c r="N17" s="62">
        <v>2032</v>
      </c>
      <c r="O17" s="60">
        <f t="shared" si="0"/>
        <v>1358921.0190640185</v>
      </c>
    </row>
    <row r="18" spans="2:15" x14ac:dyDescent="0.35">
      <c r="B18" s="90"/>
      <c r="C18" s="61">
        <v>2033</v>
      </c>
      <c r="D18" s="58">
        <v>1001.744688660339</v>
      </c>
      <c r="E18" s="58">
        <v>82.554857987037423</v>
      </c>
      <c r="F18" s="58">
        <v>0</v>
      </c>
      <c r="G18" s="58">
        <v>142499.54476513472</v>
      </c>
      <c r="H18" s="58">
        <v>0</v>
      </c>
      <c r="I18" s="58">
        <v>0</v>
      </c>
      <c r="N18" s="62">
        <v>2033</v>
      </c>
      <c r="O18" s="60">
        <f t="shared" si="0"/>
        <v>1342375.8925943635</v>
      </c>
    </row>
    <row r="19" spans="2:15" x14ac:dyDescent="0.35">
      <c r="B19" s="90"/>
      <c r="C19" s="61">
        <v>2034</v>
      </c>
      <c r="D19" s="58">
        <v>989.62556472360143</v>
      </c>
      <c r="E19" s="58">
        <v>81.482716974218874</v>
      </c>
      <c r="F19" s="58">
        <v>0</v>
      </c>
      <c r="G19" s="58">
        <v>140646.68066298182</v>
      </c>
      <c r="H19" s="58">
        <v>0</v>
      </c>
      <c r="I19" s="58">
        <v>0</v>
      </c>
      <c r="N19" s="62">
        <v>2034</v>
      </c>
      <c r="O19" s="60">
        <f t="shared" si="0"/>
        <v>1325830.7661247086</v>
      </c>
    </row>
    <row r="20" spans="2:15" x14ac:dyDescent="0.35">
      <c r="B20" s="90"/>
      <c r="C20" s="61">
        <v>2035</v>
      </c>
      <c r="D20" s="58">
        <v>977.50644078686423</v>
      </c>
      <c r="E20" s="58">
        <v>80.410575961400028</v>
      </c>
      <c r="F20" s="58">
        <v>0</v>
      </c>
      <c r="G20" s="58">
        <v>138793.81656082929</v>
      </c>
      <c r="H20" s="58">
        <v>0</v>
      </c>
      <c r="I20" s="58">
        <v>0</v>
      </c>
      <c r="N20" s="62">
        <v>2035</v>
      </c>
      <c r="O20" s="60">
        <f t="shared" si="0"/>
        <v>1309285.6396550536</v>
      </c>
    </row>
    <row r="21" spans="2:15" x14ac:dyDescent="0.35">
      <c r="B21" s="90"/>
      <c r="C21" s="61">
        <v>2036</v>
      </c>
      <c r="D21" s="58">
        <v>965.38731685012624</v>
      </c>
      <c r="E21" s="58">
        <v>79.338434948581522</v>
      </c>
      <c r="F21" s="58">
        <v>0</v>
      </c>
      <c r="G21" s="58">
        <v>136940.95245867624</v>
      </c>
      <c r="H21" s="58">
        <v>0</v>
      </c>
      <c r="I21" s="58">
        <v>0</v>
      </c>
      <c r="N21" s="62">
        <v>2036</v>
      </c>
      <c r="O21" s="60">
        <f t="shared" si="0"/>
        <v>1292740.5131853982</v>
      </c>
    </row>
    <row r="22" spans="2:15" x14ac:dyDescent="0.35">
      <c r="B22" s="90"/>
      <c r="C22" s="61">
        <v>2037</v>
      </c>
      <c r="D22" s="58">
        <v>953.26819291338893</v>
      </c>
      <c r="E22" s="58">
        <v>78.266293935762675</v>
      </c>
      <c r="F22" s="58">
        <v>0</v>
      </c>
      <c r="G22" s="58">
        <v>135088.08835652345</v>
      </c>
      <c r="H22" s="58">
        <v>0</v>
      </c>
      <c r="I22" s="58">
        <v>0</v>
      </c>
      <c r="N22" s="62">
        <v>2037</v>
      </c>
      <c r="O22" s="60">
        <f t="shared" si="0"/>
        <v>1276195.386715743</v>
      </c>
    </row>
    <row r="23" spans="2:15" x14ac:dyDescent="0.35">
      <c r="B23" s="90"/>
      <c r="C23" s="61">
        <v>2038</v>
      </c>
      <c r="D23" s="58">
        <v>941.14906897665117</v>
      </c>
      <c r="E23" s="58">
        <v>77.194152922944085</v>
      </c>
      <c r="F23" s="58">
        <v>0</v>
      </c>
      <c r="G23" s="58">
        <v>133235.22425437058</v>
      </c>
      <c r="H23" s="58">
        <v>0</v>
      </c>
      <c r="I23" s="58">
        <v>0</v>
      </c>
      <c r="N23" s="62">
        <v>2038</v>
      </c>
      <c r="O23" s="60">
        <f t="shared" si="0"/>
        <v>1259650.2602460876</v>
      </c>
    </row>
    <row r="24" spans="2:15" x14ac:dyDescent="0.35">
      <c r="B24" s="90"/>
      <c r="C24" s="61">
        <v>2039</v>
      </c>
      <c r="D24" s="58">
        <v>929.02994503991374</v>
      </c>
      <c r="E24" s="58">
        <v>76.122011910125465</v>
      </c>
      <c r="F24" s="58">
        <v>0</v>
      </c>
      <c r="G24" s="58">
        <v>131382.36015221773</v>
      </c>
      <c r="H24" s="58">
        <v>0</v>
      </c>
      <c r="I24" s="58">
        <v>0</v>
      </c>
      <c r="N24" s="62">
        <v>2039</v>
      </c>
      <c r="O24" s="60">
        <f t="shared" si="0"/>
        <v>1243105.1337764326</v>
      </c>
    </row>
    <row r="25" spans="2:15" x14ac:dyDescent="0.35">
      <c r="B25" s="90"/>
      <c r="C25" s="61">
        <v>2040</v>
      </c>
      <c r="D25" s="58">
        <v>916.91082110317609</v>
      </c>
      <c r="E25" s="58">
        <v>75.049870897306732</v>
      </c>
      <c r="F25" s="58">
        <v>0</v>
      </c>
      <c r="G25" s="58">
        <v>129529.49605006499</v>
      </c>
      <c r="H25" s="58">
        <v>0</v>
      </c>
      <c r="I25" s="58">
        <v>0</v>
      </c>
      <c r="N25" s="62">
        <v>2040</v>
      </c>
      <c r="O25" s="60">
        <f t="shared" si="0"/>
        <v>1226560.0073067772</v>
      </c>
    </row>
    <row r="26" spans="2:15" x14ac:dyDescent="0.35">
      <c r="B26" s="90"/>
      <c r="C26" s="61">
        <v>2041</v>
      </c>
      <c r="D26" s="58">
        <v>904.79169716643867</v>
      </c>
      <c r="E26" s="58">
        <v>73.9777298844879</v>
      </c>
      <c r="F26" s="58">
        <v>0</v>
      </c>
      <c r="G26" s="58">
        <v>127676.63194791198</v>
      </c>
      <c r="H26" s="58">
        <v>0</v>
      </c>
      <c r="I26" s="58">
        <v>0</v>
      </c>
      <c r="N26" s="62">
        <v>2041</v>
      </c>
      <c r="O26" s="60">
        <f t="shared" si="0"/>
        <v>1210014.8808371217</v>
      </c>
    </row>
    <row r="27" spans="2:15" x14ac:dyDescent="0.35">
      <c r="B27" s="90"/>
      <c r="C27" s="61">
        <v>2042</v>
      </c>
      <c r="D27" s="58">
        <v>892.6725732297009</v>
      </c>
      <c r="E27" s="58">
        <v>72.90558887166948</v>
      </c>
      <c r="F27" s="58">
        <v>0</v>
      </c>
      <c r="G27" s="58">
        <v>125823.76784575943</v>
      </c>
      <c r="H27" s="58">
        <v>0</v>
      </c>
      <c r="I27" s="58">
        <v>0</v>
      </c>
      <c r="N27" s="62">
        <v>2042</v>
      </c>
      <c r="O27" s="60">
        <f t="shared" si="0"/>
        <v>1193469.754367467</v>
      </c>
    </row>
    <row r="28" spans="2:15" x14ac:dyDescent="0.35">
      <c r="B28" s="90"/>
      <c r="C28" s="61">
        <v>2043</v>
      </c>
      <c r="D28" s="58">
        <v>880.55344929296336</v>
      </c>
      <c r="E28" s="58">
        <v>71.833447858850732</v>
      </c>
      <c r="F28" s="58">
        <v>0</v>
      </c>
      <c r="G28" s="58">
        <v>123970.90374360657</v>
      </c>
      <c r="H28" s="58">
        <v>0</v>
      </c>
      <c r="I28" s="58">
        <v>0</v>
      </c>
      <c r="N28" s="62">
        <v>2043</v>
      </c>
      <c r="O28" s="60">
        <f t="shared" si="0"/>
        <v>1176924.6278978116</v>
      </c>
    </row>
    <row r="29" spans="2:15" x14ac:dyDescent="0.35">
      <c r="B29" s="90"/>
      <c r="C29" s="61">
        <v>2044</v>
      </c>
      <c r="D29" s="58">
        <v>868.43432535622594</v>
      </c>
      <c r="E29" s="58">
        <v>70.761306846031985</v>
      </c>
      <c r="F29" s="58">
        <v>0</v>
      </c>
      <c r="G29" s="58">
        <v>122118.03964145371</v>
      </c>
      <c r="H29" s="58">
        <v>0</v>
      </c>
      <c r="I29" s="58">
        <v>0</v>
      </c>
      <c r="N29" s="62">
        <v>2044</v>
      </c>
      <c r="O29" s="60">
        <f t="shared" si="0"/>
        <v>1160379.5014281564</v>
      </c>
    </row>
    <row r="30" spans="2:15" x14ac:dyDescent="0.35">
      <c r="B30" s="90"/>
      <c r="C30" s="61">
        <v>2045</v>
      </c>
      <c r="D30" s="58">
        <v>856.31520141948874</v>
      </c>
      <c r="E30" s="58">
        <v>69.689165833213195</v>
      </c>
      <c r="F30" s="58">
        <v>0</v>
      </c>
      <c r="G30" s="58">
        <v>120265.17553930068</v>
      </c>
      <c r="H30" s="58">
        <v>0</v>
      </c>
      <c r="I30" s="58">
        <v>0</v>
      </c>
      <c r="N30" s="62">
        <v>2045</v>
      </c>
      <c r="O30" s="60">
        <f t="shared" si="0"/>
        <v>1143834.3749585012</v>
      </c>
    </row>
    <row r="31" spans="2:15" x14ac:dyDescent="0.35">
      <c r="B31" s="90"/>
      <c r="C31" s="61">
        <v>2046</v>
      </c>
      <c r="D31" s="58">
        <v>844.19607748275143</v>
      </c>
      <c r="E31" s="58">
        <v>68.61702482039459</v>
      </c>
      <c r="F31" s="58">
        <v>0</v>
      </c>
      <c r="G31" s="58">
        <v>118412.31143714793</v>
      </c>
      <c r="H31" s="58">
        <v>0</v>
      </c>
      <c r="I31" s="58">
        <v>0</v>
      </c>
      <c r="N31" s="62">
        <v>2046</v>
      </c>
      <c r="O31" s="60">
        <f t="shared" si="0"/>
        <v>1127289.2484888465</v>
      </c>
    </row>
    <row r="32" spans="2:15" x14ac:dyDescent="0.35">
      <c r="B32" s="90"/>
      <c r="C32" s="61">
        <v>2047</v>
      </c>
      <c r="D32" s="58">
        <v>832.07695354601356</v>
      </c>
      <c r="E32" s="58">
        <v>67.544883807575857</v>
      </c>
      <c r="F32" s="58">
        <v>0</v>
      </c>
      <c r="G32" s="58">
        <v>116559.44733499506</v>
      </c>
      <c r="H32" s="58">
        <v>0</v>
      </c>
      <c r="I32" s="58">
        <v>0</v>
      </c>
      <c r="N32" s="62">
        <v>2047</v>
      </c>
      <c r="O32" s="60">
        <f t="shared" si="0"/>
        <v>1110744.1220191908</v>
      </c>
    </row>
    <row r="33" spans="1:15" x14ac:dyDescent="0.35">
      <c r="B33" s="90"/>
      <c r="C33" s="61">
        <v>2048</v>
      </c>
      <c r="D33" s="58">
        <v>819.95782960927602</v>
      </c>
      <c r="E33" s="58">
        <v>66.472742794757281</v>
      </c>
      <c r="F33" s="58">
        <v>0</v>
      </c>
      <c r="G33" s="58">
        <v>114706.58323284241</v>
      </c>
      <c r="H33" s="58">
        <v>0</v>
      </c>
      <c r="I33" s="58">
        <v>0</v>
      </c>
      <c r="N33" s="62">
        <v>2048</v>
      </c>
      <c r="O33" s="60">
        <f t="shared" si="0"/>
        <v>1094198.9955495358</v>
      </c>
    </row>
    <row r="34" spans="1:15" x14ac:dyDescent="0.35">
      <c r="B34" s="90"/>
      <c r="C34" s="61">
        <v>2049</v>
      </c>
      <c r="D34" s="58">
        <v>807.83870567253825</v>
      </c>
      <c r="E34" s="58">
        <v>65.40060178193869</v>
      </c>
      <c r="F34" s="58">
        <v>0</v>
      </c>
      <c r="G34" s="58">
        <v>112853.71913068942</v>
      </c>
      <c r="H34" s="58">
        <v>0</v>
      </c>
      <c r="I34" s="58">
        <v>0</v>
      </c>
      <c r="N34" s="62">
        <v>2049</v>
      </c>
      <c r="O34" s="60">
        <f t="shared" si="0"/>
        <v>1077653.8690798806</v>
      </c>
    </row>
    <row r="35" spans="1:15" x14ac:dyDescent="0.35">
      <c r="B35" s="90"/>
      <c r="C35" s="61">
        <v>2050</v>
      </c>
      <c r="D35" s="58">
        <v>795.71958173580151</v>
      </c>
      <c r="E35" s="58">
        <v>64.328460769119985</v>
      </c>
      <c r="F35" s="63">
        <v>0</v>
      </c>
      <c r="G35" s="58">
        <v>111000.85502853643</v>
      </c>
      <c r="H35" s="63">
        <v>0</v>
      </c>
      <c r="I35" s="63">
        <v>0</v>
      </c>
      <c r="N35" s="62">
        <v>2050</v>
      </c>
      <c r="O35" s="60">
        <f t="shared" si="0"/>
        <v>1061108.7426102259</v>
      </c>
    </row>
    <row r="38" spans="1:15" x14ac:dyDescent="0.35">
      <c r="A38" s="64"/>
    </row>
  </sheetData>
  <mergeCells count="3">
    <mergeCell ref="C2:I2"/>
    <mergeCell ref="K2:O2"/>
    <mergeCell ref="B16:B35"/>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75FA-72C4-49D0-8569-6433973F7A5E}">
  <dimension ref="A1:O38"/>
  <sheetViews>
    <sheetView zoomScale="85" zoomScaleNormal="85" workbookViewId="0">
      <selection activeCell="D4" sqref="D4"/>
    </sheetView>
  </sheetViews>
  <sheetFormatPr defaultColWidth="9.1796875" defaultRowHeight="15.5" x14ac:dyDescent="0.35"/>
  <cols>
    <col min="1" max="1" width="28" style="13" customWidth="1"/>
    <col min="2" max="3" width="10.26953125" style="13" customWidth="1"/>
    <col min="4" max="4" width="30.54296875" style="13" bestFit="1" customWidth="1"/>
    <col min="5" max="5" width="32.54296875" style="13" bestFit="1" customWidth="1"/>
    <col min="6" max="6" width="31.26953125" style="13" bestFit="1" customWidth="1"/>
    <col min="7" max="7" width="38.26953125" style="13" bestFit="1" customWidth="1"/>
    <col min="8" max="8" width="28.7265625" style="13" bestFit="1" customWidth="1"/>
    <col min="9" max="9" width="30" style="13" bestFit="1" customWidth="1"/>
    <col min="10" max="14" width="9.1796875" style="13"/>
    <col min="15" max="15" width="32.26953125" style="13" bestFit="1" customWidth="1"/>
    <col min="16" max="16384" width="9.1796875" style="13"/>
  </cols>
  <sheetData>
    <row r="1" spans="1:15" x14ac:dyDescent="0.35">
      <c r="A1" s="13" t="s">
        <v>26</v>
      </c>
    </row>
    <row r="2" spans="1:15" ht="42.75" customHeight="1" x14ac:dyDescent="0.35">
      <c r="C2" s="88" t="s">
        <v>133</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1744.568953450834</v>
      </c>
      <c r="E5" s="58">
        <v>218.8568915405055</v>
      </c>
      <c r="F5" s="58">
        <v>0</v>
      </c>
      <c r="G5" s="58">
        <v>194109.24933411225</v>
      </c>
      <c r="H5" s="58">
        <v>0</v>
      </c>
      <c r="I5" s="58">
        <v>0</v>
      </c>
      <c r="L5" s="59" t="s">
        <v>16</v>
      </c>
      <c r="M5" s="65">
        <v>2400</v>
      </c>
      <c r="N5" s="62">
        <v>2020</v>
      </c>
      <c r="O5" s="60">
        <f t="shared" ref="O5:O35" si="0">D5*$M$4+E5*$M$5+F5*$M$6+G5</f>
        <v>2463934.7424821593</v>
      </c>
    </row>
    <row r="6" spans="1:15" x14ac:dyDescent="0.35">
      <c r="A6" s="64"/>
      <c r="C6" s="61">
        <v>2021</v>
      </c>
      <c r="D6" s="58">
        <v>1674.9238184320475</v>
      </c>
      <c r="E6" s="58">
        <v>212.96782636451178</v>
      </c>
      <c r="F6" s="58">
        <v>0</v>
      </c>
      <c r="G6" s="58">
        <v>188942.70993023366</v>
      </c>
      <c r="H6" s="58">
        <v>0</v>
      </c>
      <c r="I6" s="58">
        <v>0</v>
      </c>
      <c r="L6" s="59" t="s">
        <v>17</v>
      </c>
      <c r="M6" s="13">
        <v>600</v>
      </c>
      <c r="N6" s="62">
        <v>2021</v>
      </c>
      <c r="O6" s="60">
        <f t="shared" si="0"/>
        <v>2374989.3116371096</v>
      </c>
    </row>
    <row r="7" spans="1:15" x14ac:dyDescent="0.35">
      <c r="C7" s="61">
        <v>2022</v>
      </c>
      <c r="D7" s="58">
        <v>1605.278683413261</v>
      </c>
      <c r="E7" s="58">
        <v>207.07876118851794</v>
      </c>
      <c r="F7" s="58">
        <v>0</v>
      </c>
      <c r="G7" s="58">
        <v>183776.17052635498</v>
      </c>
      <c r="H7" s="58">
        <v>0</v>
      </c>
      <c r="I7" s="58">
        <v>0</v>
      </c>
      <c r="N7" s="62">
        <v>2022</v>
      </c>
      <c r="O7" s="60">
        <f t="shared" si="0"/>
        <v>2286043.880792059</v>
      </c>
    </row>
    <row r="8" spans="1:15" x14ac:dyDescent="0.35">
      <c r="C8" s="61">
        <v>2023</v>
      </c>
      <c r="D8" s="58">
        <v>1535.6335483944747</v>
      </c>
      <c r="E8" s="58">
        <v>201.189696012524</v>
      </c>
      <c r="F8" s="58">
        <v>0</v>
      </c>
      <c r="G8" s="58">
        <v>178609.63112247683</v>
      </c>
      <c r="H8" s="58">
        <v>0</v>
      </c>
      <c r="I8" s="58">
        <v>0</v>
      </c>
      <c r="N8" s="62">
        <v>2023</v>
      </c>
      <c r="O8" s="60">
        <f t="shared" si="0"/>
        <v>2197098.4499470089</v>
      </c>
    </row>
    <row r="9" spans="1:15" x14ac:dyDescent="0.35">
      <c r="C9" s="61">
        <v>2024</v>
      </c>
      <c r="D9" s="58">
        <v>1465.9884133756884</v>
      </c>
      <c r="E9" s="58">
        <v>195.30063083653053</v>
      </c>
      <c r="F9" s="58">
        <v>0</v>
      </c>
      <c r="G9" s="58">
        <v>173443.0917185978</v>
      </c>
      <c r="H9" s="58">
        <v>0</v>
      </c>
      <c r="I9" s="58">
        <v>0</v>
      </c>
      <c r="N9" s="62">
        <v>2024</v>
      </c>
      <c r="O9" s="60">
        <f t="shared" si="0"/>
        <v>2108153.0191019597</v>
      </c>
    </row>
    <row r="10" spans="1:15" x14ac:dyDescent="0.35">
      <c r="C10" s="61">
        <v>2025</v>
      </c>
      <c r="D10" s="58">
        <v>1396.3432783569019</v>
      </c>
      <c r="E10" s="58">
        <v>189.41156566053678</v>
      </c>
      <c r="F10" s="58">
        <v>0</v>
      </c>
      <c r="G10" s="58">
        <v>168276.55231471924</v>
      </c>
      <c r="H10" s="58">
        <v>0</v>
      </c>
      <c r="I10" s="58">
        <v>0</v>
      </c>
      <c r="N10" s="62">
        <v>2025</v>
      </c>
      <c r="O10" s="60">
        <f t="shared" si="0"/>
        <v>2019207.5882569093</v>
      </c>
    </row>
    <row r="11" spans="1:15" x14ac:dyDescent="0.35">
      <c r="C11" s="61">
        <v>2026</v>
      </c>
      <c r="D11" s="58">
        <v>1327.1558105328816</v>
      </c>
      <c r="E11" s="58">
        <v>184.98875752836176</v>
      </c>
      <c r="F11" s="58">
        <v>0</v>
      </c>
      <c r="G11" s="58">
        <v>164438.47401090481</v>
      </c>
      <c r="H11" s="58">
        <v>0</v>
      </c>
      <c r="I11" s="58">
        <v>0</v>
      </c>
      <c r="N11" s="62">
        <v>2026</v>
      </c>
      <c r="O11" s="60">
        <f t="shared" si="0"/>
        <v>1935567.3026118546</v>
      </c>
    </row>
    <row r="12" spans="1:15" x14ac:dyDescent="0.35">
      <c r="C12" s="61">
        <v>2027</v>
      </c>
      <c r="D12" s="58">
        <v>1257.9683427088621</v>
      </c>
      <c r="E12" s="58">
        <v>180.56594939618662</v>
      </c>
      <c r="F12" s="58">
        <v>0</v>
      </c>
      <c r="G12" s="58">
        <v>160600.3957070894</v>
      </c>
      <c r="H12" s="58">
        <v>0</v>
      </c>
      <c r="I12" s="58">
        <v>0</v>
      </c>
      <c r="N12" s="62">
        <v>2027</v>
      </c>
      <c r="O12" s="60">
        <f t="shared" si="0"/>
        <v>1851927.0169667995</v>
      </c>
    </row>
    <row r="13" spans="1:15" x14ac:dyDescent="0.35">
      <c r="C13" s="61">
        <v>2028</v>
      </c>
      <c r="D13" s="58">
        <v>1188.7808748848422</v>
      </c>
      <c r="E13" s="58">
        <v>176.14314126401172</v>
      </c>
      <c r="F13" s="58">
        <v>0</v>
      </c>
      <c r="G13" s="58">
        <v>156762.31740327508</v>
      </c>
      <c r="H13" s="58">
        <v>0</v>
      </c>
      <c r="I13" s="58">
        <v>0</v>
      </c>
      <c r="N13" s="62">
        <v>2028</v>
      </c>
      <c r="O13" s="60">
        <f t="shared" si="0"/>
        <v>1768286.7313217453</v>
      </c>
    </row>
    <row r="14" spans="1:15" x14ac:dyDescent="0.35">
      <c r="C14" s="61">
        <v>2029</v>
      </c>
      <c r="D14" s="58">
        <v>1119.5934070608221</v>
      </c>
      <c r="E14" s="58">
        <v>171.72033313183675</v>
      </c>
      <c r="F14" s="58">
        <v>0</v>
      </c>
      <c r="G14" s="58">
        <v>152924.23909945987</v>
      </c>
      <c r="H14" s="58">
        <v>0</v>
      </c>
      <c r="I14" s="58">
        <v>0</v>
      </c>
      <c r="N14" s="62">
        <v>2029</v>
      </c>
      <c r="O14" s="60">
        <f t="shared" si="0"/>
        <v>1684646.4456766902</v>
      </c>
    </row>
    <row r="15" spans="1:15" x14ac:dyDescent="0.35">
      <c r="A15" s="64"/>
      <c r="C15" s="61">
        <v>2030</v>
      </c>
      <c r="D15" s="58">
        <v>1050.4059392368029</v>
      </c>
      <c r="E15" s="58">
        <v>167.29752499966165</v>
      </c>
      <c r="F15" s="58">
        <v>0</v>
      </c>
      <c r="G15" s="58">
        <v>149086.16079564526</v>
      </c>
      <c r="H15" s="58">
        <v>0</v>
      </c>
      <c r="I15" s="58">
        <v>0</v>
      </c>
      <c r="N15" s="62">
        <v>2030</v>
      </c>
      <c r="O15" s="60">
        <f t="shared" si="0"/>
        <v>1601006.160031636</v>
      </c>
    </row>
    <row r="16" spans="1:15" ht="15.75" customHeight="1" x14ac:dyDescent="0.35">
      <c r="B16" s="66"/>
      <c r="C16" s="61">
        <v>2031</v>
      </c>
      <c r="D16" s="58">
        <v>1038.1330168154873</v>
      </c>
      <c r="E16" s="58">
        <v>165.20630593716578</v>
      </c>
      <c r="F16" s="58">
        <v>0</v>
      </c>
      <c r="G16" s="58">
        <v>147220.44639694178</v>
      </c>
      <c r="H16" s="58">
        <v>0</v>
      </c>
      <c r="I16" s="58">
        <v>0</v>
      </c>
      <c r="N16" s="62">
        <v>2031</v>
      </c>
      <c r="O16" s="60">
        <f t="shared" si="0"/>
        <v>1581848.5974616269</v>
      </c>
    </row>
    <row r="17" spans="2:15" x14ac:dyDescent="0.35">
      <c r="B17" s="66"/>
      <c r="C17" s="61">
        <v>2032</v>
      </c>
      <c r="D17" s="58">
        <v>1025.8600943941715</v>
      </c>
      <c r="E17" s="58">
        <v>163.11508687467003</v>
      </c>
      <c r="F17" s="58">
        <v>0</v>
      </c>
      <c r="G17" s="58">
        <v>145354.73199823831</v>
      </c>
      <c r="H17" s="58">
        <v>0</v>
      </c>
      <c r="I17" s="58">
        <v>0</v>
      </c>
      <c r="N17" s="62">
        <v>2032</v>
      </c>
      <c r="O17" s="60">
        <f t="shared" si="0"/>
        <v>1562691.034891618</v>
      </c>
    </row>
    <row r="18" spans="2:15" x14ac:dyDescent="0.35">
      <c r="B18" s="66"/>
      <c r="C18" s="61">
        <v>2033</v>
      </c>
      <c r="D18" s="58">
        <v>1013.5871719728557</v>
      </c>
      <c r="E18" s="58">
        <v>161.02386781217453</v>
      </c>
      <c r="F18" s="58">
        <v>0</v>
      </c>
      <c r="G18" s="58">
        <v>143489.01759953453</v>
      </c>
      <c r="H18" s="58">
        <v>0</v>
      </c>
      <c r="I18" s="58">
        <v>0</v>
      </c>
      <c r="N18" s="62">
        <v>2033</v>
      </c>
      <c r="O18" s="60">
        <f t="shared" si="0"/>
        <v>1543533.472321609</v>
      </c>
    </row>
    <row r="19" spans="2:15" x14ac:dyDescent="0.35">
      <c r="B19" s="66"/>
      <c r="C19" s="61">
        <v>2034</v>
      </c>
      <c r="D19" s="58">
        <v>1001.31424955154</v>
      </c>
      <c r="E19" s="58">
        <v>158.93264874967878</v>
      </c>
      <c r="F19" s="58">
        <v>0</v>
      </c>
      <c r="G19" s="58">
        <v>141623.30320083094</v>
      </c>
      <c r="H19" s="58">
        <v>0</v>
      </c>
      <c r="I19" s="58">
        <v>0</v>
      </c>
      <c r="N19" s="62">
        <v>2034</v>
      </c>
      <c r="O19" s="60">
        <f t="shared" si="0"/>
        <v>1524375.9097515999</v>
      </c>
    </row>
    <row r="20" spans="2:15" x14ac:dyDescent="0.35">
      <c r="B20" s="66"/>
      <c r="C20" s="61">
        <v>2035</v>
      </c>
      <c r="D20" s="58">
        <v>989.04132713022386</v>
      </c>
      <c r="E20" s="58">
        <v>156.84142968718308</v>
      </c>
      <c r="F20" s="58">
        <v>0</v>
      </c>
      <c r="G20" s="58">
        <v>139757.5888021279</v>
      </c>
      <c r="H20" s="58">
        <v>0</v>
      </c>
      <c r="I20" s="58">
        <v>0</v>
      </c>
      <c r="N20" s="62">
        <v>2035</v>
      </c>
      <c r="O20" s="60">
        <f t="shared" si="0"/>
        <v>1505218.347181591</v>
      </c>
    </row>
    <row r="21" spans="2:15" x14ac:dyDescent="0.35">
      <c r="B21" s="66"/>
      <c r="C21" s="61">
        <v>2036</v>
      </c>
      <c r="D21" s="58">
        <v>976.76840470890875</v>
      </c>
      <c r="E21" s="58">
        <v>154.75021062468704</v>
      </c>
      <c r="F21" s="58">
        <v>0</v>
      </c>
      <c r="G21" s="58">
        <v>137891.87440342433</v>
      </c>
      <c r="H21" s="58">
        <v>0</v>
      </c>
      <c r="I21" s="58">
        <v>0</v>
      </c>
      <c r="N21" s="62">
        <v>2036</v>
      </c>
      <c r="O21" s="60">
        <f t="shared" si="0"/>
        <v>1486060.7846115821</v>
      </c>
    </row>
    <row r="22" spans="2:15" x14ac:dyDescent="0.35">
      <c r="B22" s="66"/>
      <c r="C22" s="61">
        <v>2037</v>
      </c>
      <c r="D22" s="58">
        <v>964.49548228759306</v>
      </c>
      <c r="E22" s="58">
        <v>152.65899156219126</v>
      </c>
      <c r="F22" s="58">
        <v>0</v>
      </c>
      <c r="G22" s="58">
        <v>136026.16000472079</v>
      </c>
      <c r="H22" s="58">
        <v>0</v>
      </c>
      <c r="I22" s="58">
        <v>0</v>
      </c>
      <c r="N22" s="62">
        <v>2037</v>
      </c>
      <c r="O22" s="60">
        <f t="shared" si="0"/>
        <v>1466903.2220415729</v>
      </c>
    </row>
    <row r="23" spans="2:15" x14ac:dyDescent="0.35">
      <c r="B23" s="66"/>
      <c r="C23" s="61">
        <v>2038</v>
      </c>
      <c r="D23" s="58">
        <v>952.22255986627692</v>
      </c>
      <c r="E23" s="58">
        <v>150.56777249969562</v>
      </c>
      <c r="F23" s="58">
        <v>0</v>
      </c>
      <c r="G23" s="58">
        <v>134160.44560601722</v>
      </c>
      <c r="H23" s="58">
        <v>0</v>
      </c>
      <c r="I23" s="58">
        <v>0</v>
      </c>
      <c r="N23" s="62">
        <v>2038</v>
      </c>
      <c r="O23" s="60">
        <f t="shared" si="0"/>
        <v>1447745.6594715638</v>
      </c>
    </row>
    <row r="24" spans="2:15" x14ac:dyDescent="0.35">
      <c r="B24" s="66"/>
      <c r="C24" s="61">
        <v>2039</v>
      </c>
      <c r="D24" s="58">
        <v>939.94963744496113</v>
      </c>
      <c r="E24" s="58">
        <v>148.47655343720001</v>
      </c>
      <c r="F24" s="58">
        <v>0</v>
      </c>
      <c r="G24" s="58">
        <v>132294.73120731412</v>
      </c>
      <c r="H24" s="58">
        <v>0</v>
      </c>
      <c r="I24" s="58">
        <v>0</v>
      </c>
      <c r="N24" s="62">
        <v>2039</v>
      </c>
      <c r="O24" s="60">
        <f t="shared" si="0"/>
        <v>1428588.0969015553</v>
      </c>
    </row>
    <row r="25" spans="2:15" x14ac:dyDescent="0.35">
      <c r="B25" s="66"/>
      <c r="C25" s="61">
        <v>2040</v>
      </c>
      <c r="D25" s="58">
        <v>927.6767150236459</v>
      </c>
      <c r="E25" s="58">
        <v>146.38533437470412</v>
      </c>
      <c r="F25" s="58">
        <v>0</v>
      </c>
      <c r="G25" s="58">
        <v>130429.01680861032</v>
      </c>
      <c r="H25" s="58">
        <v>0</v>
      </c>
      <c r="I25" s="58">
        <v>0</v>
      </c>
      <c r="N25" s="62">
        <v>2040</v>
      </c>
      <c r="O25" s="60">
        <f t="shared" si="0"/>
        <v>1409430.5343315462</v>
      </c>
    </row>
    <row r="26" spans="2:15" x14ac:dyDescent="0.35">
      <c r="B26" s="66"/>
      <c r="C26" s="61">
        <v>2041</v>
      </c>
      <c r="D26" s="58">
        <v>915.40379260233033</v>
      </c>
      <c r="E26" s="58">
        <v>144.29411531220811</v>
      </c>
      <c r="F26" s="58">
        <v>0</v>
      </c>
      <c r="G26" s="58">
        <v>128563.30240990684</v>
      </c>
      <c r="H26" s="58">
        <v>0</v>
      </c>
      <c r="I26" s="58">
        <v>0</v>
      </c>
      <c r="N26" s="62">
        <v>2041</v>
      </c>
      <c r="O26" s="60">
        <f t="shared" si="0"/>
        <v>1390272.9717615368</v>
      </c>
    </row>
    <row r="27" spans="2:15" x14ac:dyDescent="0.35">
      <c r="B27" s="66"/>
      <c r="C27" s="61">
        <v>2042</v>
      </c>
      <c r="D27" s="58">
        <v>903.13087018101476</v>
      </c>
      <c r="E27" s="58">
        <v>142.20289624971241</v>
      </c>
      <c r="F27" s="58">
        <v>0</v>
      </c>
      <c r="G27" s="58">
        <v>126697.5880112031</v>
      </c>
      <c r="H27" s="58">
        <v>0</v>
      </c>
      <c r="I27" s="58">
        <v>0</v>
      </c>
      <c r="N27" s="62">
        <v>2042</v>
      </c>
      <c r="O27" s="60">
        <f t="shared" si="0"/>
        <v>1371115.4091915276</v>
      </c>
    </row>
    <row r="28" spans="2:15" x14ac:dyDescent="0.35">
      <c r="B28" s="66"/>
      <c r="C28" s="61">
        <v>2043</v>
      </c>
      <c r="D28" s="58">
        <v>890.85794775969885</v>
      </c>
      <c r="E28" s="58">
        <v>140.11167718721683</v>
      </c>
      <c r="F28" s="58">
        <v>0</v>
      </c>
      <c r="G28" s="58">
        <v>124831.87361249974</v>
      </c>
      <c r="H28" s="58">
        <v>0</v>
      </c>
      <c r="I28" s="58">
        <v>0</v>
      </c>
      <c r="N28" s="62">
        <v>2043</v>
      </c>
      <c r="O28" s="60">
        <f t="shared" si="0"/>
        <v>1351957.846621519</v>
      </c>
    </row>
    <row r="29" spans="2:15" x14ac:dyDescent="0.35">
      <c r="B29" s="66"/>
      <c r="C29" s="61">
        <v>2044</v>
      </c>
      <c r="D29" s="58">
        <v>878.58502533838339</v>
      </c>
      <c r="E29" s="58">
        <v>138.02045812472113</v>
      </c>
      <c r="F29" s="58">
        <v>0</v>
      </c>
      <c r="G29" s="58">
        <v>122966.15921379621</v>
      </c>
      <c r="H29" s="58">
        <v>0</v>
      </c>
      <c r="I29" s="58">
        <v>0</v>
      </c>
      <c r="N29" s="62">
        <v>2044</v>
      </c>
      <c r="O29" s="60">
        <f t="shared" si="0"/>
        <v>1332800.2840515105</v>
      </c>
    </row>
    <row r="30" spans="2:15" x14ac:dyDescent="0.35">
      <c r="B30" s="66"/>
      <c r="C30" s="61">
        <v>2045</v>
      </c>
      <c r="D30" s="58">
        <v>866.3121029170677</v>
      </c>
      <c r="E30" s="58">
        <v>135.92923906222524</v>
      </c>
      <c r="F30" s="58">
        <v>0</v>
      </c>
      <c r="G30" s="58">
        <v>121100.44481509265</v>
      </c>
      <c r="H30" s="58">
        <v>0</v>
      </c>
      <c r="I30" s="58">
        <v>0</v>
      </c>
      <c r="N30" s="62">
        <v>2045</v>
      </c>
      <c r="O30" s="60">
        <f t="shared" si="0"/>
        <v>1313642.7214815011</v>
      </c>
    </row>
    <row r="31" spans="2:15" x14ac:dyDescent="0.35">
      <c r="B31" s="66"/>
      <c r="C31" s="61">
        <v>2046</v>
      </c>
      <c r="D31" s="58">
        <v>854.03918049575213</v>
      </c>
      <c r="E31" s="58">
        <v>133.83801999972948</v>
      </c>
      <c r="F31" s="58">
        <v>0</v>
      </c>
      <c r="G31" s="58">
        <v>119234.73041638908</v>
      </c>
      <c r="H31" s="58">
        <v>0</v>
      </c>
      <c r="I31" s="58">
        <v>0</v>
      </c>
      <c r="N31" s="62">
        <v>2046</v>
      </c>
      <c r="O31" s="60">
        <f t="shared" si="0"/>
        <v>1294485.1589114922</v>
      </c>
    </row>
    <row r="32" spans="2:15" x14ac:dyDescent="0.35">
      <c r="B32" s="66"/>
      <c r="C32" s="61">
        <v>2047</v>
      </c>
      <c r="D32" s="58">
        <v>841.76625807443622</v>
      </c>
      <c r="E32" s="58">
        <v>131.74680093723362</v>
      </c>
      <c r="F32" s="58">
        <v>0</v>
      </c>
      <c r="G32" s="58">
        <v>117369.01601768595</v>
      </c>
      <c r="H32" s="58">
        <v>0</v>
      </c>
      <c r="I32" s="58">
        <v>0</v>
      </c>
      <c r="N32" s="62">
        <v>2047</v>
      </c>
      <c r="O32" s="60">
        <f t="shared" si="0"/>
        <v>1275327.5963414828</v>
      </c>
    </row>
    <row r="33" spans="1:15" x14ac:dyDescent="0.35">
      <c r="B33" s="66"/>
      <c r="C33" s="61">
        <v>2048</v>
      </c>
      <c r="D33" s="58">
        <v>829.49333565312043</v>
      </c>
      <c r="E33" s="58">
        <v>129.65558187473803</v>
      </c>
      <c r="F33" s="58">
        <v>0</v>
      </c>
      <c r="G33" s="58">
        <v>115503.30161898235</v>
      </c>
      <c r="H33" s="58">
        <v>0</v>
      </c>
      <c r="I33" s="58">
        <v>0</v>
      </c>
      <c r="N33" s="62">
        <v>2048</v>
      </c>
      <c r="O33" s="60">
        <f t="shared" si="0"/>
        <v>1256170.0337714741</v>
      </c>
    </row>
    <row r="34" spans="1:15" x14ac:dyDescent="0.35">
      <c r="B34" s="66"/>
      <c r="C34" s="61">
        <v>2049</v>
      </c>
      <c r="D34" s="58">
        <v>817.22041323180486</v>
      </c>
      <c r="E34" s="58">
        <v>127.56436281224227</v>
      </c>
      <c r="F34" s="58">
        <v>0</v>
      </c>
      <c r="G34" s="58">
        <v>113637.58722027877</v>
      </c>
      <c r="H34" s="58">
        <v>0</v>
      </c>
      <c r="I34" s="58">
        <v>0</v>
      </c>
      <c r="N34" s="62">
        <v>2049</v>
      </c>
      <c r="O34" s="60">
        <f t="shared" si="0"/>
        <v>1237012.4712014652</v>
      </c>
    </row>
    <row r="35" spans="1:15" x14ac:dyDescent="0.35">
      <c r="B35" s="66"/>
      <c r="C35" s="61">
        <v>2050</v>
      </c>
      <c r="D35" s="58">
        <v>804.94749081048974</v>
      </c>
      <c r="E35" s="58">
        <v>125.47314374974647</v>
      </c>
      <c r="F35" s="64">
        <v>0</v>
      </c>
      <c r="G35" s="58">
        <v>111771.87282157513</v>
      </c>
      <c r="H35" s="64">
        <v>0</v>
      </c>
      <c r="I35" s="64">
        <v>0</v>
      </c>
      <c r="N35" s="62">
        <v>2050</v>
      </c>
      <c r="O35" s="60">
        <f t="shared" si="0"/>
        <v>1217854.9086314563</v>
      </c>
    </row>
    <row r="38" spans="1:15" x14ac:dyDescent="0.35">
      <c r="A38" s="64"/>
    </row>
  </sheetData>
  <mergeCells count="2">
    <mergeCell ref="C2:I2"/>
    <mergeCell ref="K2:O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0CCD-5344-44C2-B1B8-A76E19129D08}">
  <dimension ref="A1:O35"/>
  <sheetViews>
    <sheetView zoomScale="85" zoomScaleNormal="85" workbookViewId="0">
      <selection activeCell="B3" sqref="B3"/>
    </sheetView>
  </sheetViews>
  <sheetFormatPr defaultColWidth="9.1796875" defaultRowHeight="15.5" x14ac:dyDescent="0.35"/>
  <cols>
    <col min="1" max="3" width="9.1796875" style="13"/>
    <col min="4" max="4" width="30.54296875" style="13" bestFit="1" customWidth="1"/>
    <col min="5" max="5" width="32.54296875" style="13" bestFit="1" customWidth="1"/>
    <col min="6" max="6" width="31.26953125" style="13" bestFit="1" customWidth="1"/>
    <col min="7" max="7" width="38.26953125" style="13" bestFit="1" customWidth="1"/>
    <col min="8" max="8" width="28.7265625" style="13" bestFit="1" customWidth="1"/>
    <col min="9" max="9" width="30" style="13" bestFit="1" customWidth="1"/>
    <col min="10" max="14" width="9.1796875" style="13"/>
    <col min="15" max="15" width="32.26953125" style="13" bestFit="1" customWidth="1"/>
    <col min="16" max="16384" width="9.1796875" style="13"/>
  </cols>
  <sheetData>
    <row r="1" spans="1:15" x14ac:dyDescent="0.35">
      <c r="A1" s="13" t="s">
        <v>26</v>
      </c>
    </row>
    <row r="2" spans="1:15" ht="42.75" customHeight="1" x14ac:dyDescent="0.35">
      <c r="C2" s="88" t="s">
        <v>134</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1709.7665961053597</v>
      </c>
      <c r="E5" s="58">
        <v>175.04623841960145</v>
      </c>
      <c r="F5" s="58">
        <v>0</v>
      </c>
      <c r="G5" s="58">
        <v>154468.51862382563</v>
      </c>
      <c r="H5" s="58">
        <v>0</v>
      </c>
      <c r="I5" s="58">
        <v>0</v>
      </c>
      <c r="L5" s="59" t="s">
        <v>16</v>
      </c>
      <c r="M5" s="65">
        <v>2400</v>
      </c>
      <c r="N5" s="62">
        <v>2020</v>
      </c>
      <c r="O5" s="60">
        <f t="shared" ref="O5:O35" si="0">D5*$M$4+E5*$M$5+F5*$M$6+G5</f>
        <v>2284346.0869362289</v>
      </c>
    </row>
    <row r="6" spans="1:15" x14ac:dyDescent="0.35">
      <c r="C6" s="61">
        <v>2021</v>
      </c>
      <c r="D6" s="58">
        <v>1616.9863404484254</v>
      </c>
      <c r="E6" s="58">
        <v>162.72557678146228</v>
      </c>
      <c r="F6" s="58">
        <v>0</v>
      </c>
      <c r="G6" s="58">
        <v>143527.49518010244</v>
      </c>
      <c r="H6" s="58">
        <v>0</v>
      </c>
      <c r="I6" s="58">
        <v>0</v>
      </c>
      <c r="L6" s="59" t="s">
        <v>17</v>
      </c>
      <c r="M6" s="13">
        <v>600</v>
      </c>
      <c r="N6" s="62">
        <v>2021</v>
      </c>
      <c r="O6" s="60">
        <f t="shared" si="0"/>
        <v>2151055.2199040372</v>
      </c>
    </row>
    <row r="7" spans="1:15" x14ac:dyDescent="0.35">
      <c r="C7" s="61">
        <v>2022</v>
      </c>
      <c r="D7" s="58">
        <v>1524.2060847914911</v>
      </c>
      <c r="E7" s="58">
        <v>150.40491514332308</v>
      </c>
      <c r="F7" s="58">
        <v>0</v>
      </c>
      <c r="G7" s="58">
        <v>132586.47173637856</v>
      </c>
      <c r="H7" s="58">
        <v>0</v>
      </c>
      <c r="I7" s="58">
        <v>0</v>
      </c>
      <c r="N7" s="62">
        <v>2022</v>
      </c>
      <c r="O7" s="60">
        <f t="shared" si="0"/>
        <v>2017764.352871845</v>
      </c>
    </row>
    <row r="8" spans="1:15" x14ac:dyDescent="0.35">
      <c r="C8" s="61">
        <v>2023</v>
      </c>
      <c r="D8" s="58">
        <v>1431.4258291345559</v>
      </c>
      <c r="E8" s="58">
        <v>138.08425350518422</v>
      </c>
      <c r="F8" s="58">
        <v>0</v>
      </c>
      <c r="G8" s="58">
        <v>121645.44829265507</v>
      </c>
      <c r="H8" s="58">
        <v>0</v>
      </c>
      <c r="I8" s="58">
        <v>0</v>
      </c>
      <c r="N8" s="62">
        <v>2023</v>
      </c>
      <c r="O8" s="60">
        <f t="shared" si="0"/>
        <v>1884473.4858396533</v>
      </c>
    </row>
    <row r="9" spans="1:15" x14ac:dyDescent="0.35">
      <c r="C9" s="61">
        <v>2024</v>
      </c>
      <c r="D9" s="58">
        <v>1338.6455734776216</v>
      </c>
      <c r="E9" s="58">
        <v>125.76359186704495</v>
      </c>
      <c r="F9" s="58">
        <v>0</v>
      </c>
      <c r="G9" s="58">
        <v>110704.42484893184</v>
      </c>
      <c r="H9" s="58">
        <v>0</v>
      </c>
      <c r="I9" s="58">
        <v>0</v>
      </c>
      <c r="N9" s="62">
        <v>2024</v>
      </c>
      <c r="O9" s="60">
        <f t="shared" si="0"/>
        <v>1751182.6188074613</v>
      </c>
    </row>
    <row r="10" spans="1:15" x14ac:dyDescent="0.35">
      <c r="C10" s="61">
        <v>2025</v>
      </c>
      <c r="D10" s="58">
        <v>1245.8653178206869</v>
      </c>
      <c r="E10" s="58">
        <v>113.44293022890621</v>
      </c>
      <c r="F10" s="58">
        <v>0</v>
      </c>
      <c r="G10" s="58">
        <v>99763.401405208511</v>
      </c>
      <c r="H10" s="58">
        <v>0</v>
      </c>
      <c r="I10" s="58">
        <v>0</v>
      </c>
      <c r="N10" s="62">
        <v>2025</v>
      </c>
      <c r="O10" s="60">
        <f t="shared" si="0"/>
        <v>1617891.7517752703</v>
      </c>
    </row>
    <row r="11" spans="1:15" x14ac:dyDescent="0.35">
      <c r="C11" s="61">
        <v>2026</v>
      </c>
      <c r="D11" s="58">
        <v>1155.0048326849221</v>
      </c>
      <c r="E11" s="58">
        <v>107.27275759537818</v>
      </c>
      <c r="F11" s="58">
        <v>0</v>
      </c>
      <c r="G11" s="58">
        <v>94394.856145607278</v>
      </c>
      <c r="H11" s="58">
        <v>0</v>
      </c>
      <c r="I11" s="58">
        <v>0</v>
      </c>
      <c r="N11" s="62">
        <v>2026</v>
      </c>
      <c r="O11" s="60">
        <f t="shared" si="0"/>
        <v>1506854.307059437</v>
      </c>
    </row>
    <row r="12" spans="1:15" x14ac:dyDescent="0.35">
      <c r="C12" s="61">
        <v>2027</v>
      </c>
      <c r="D12" s="58">
        <v>1064.1443475491567</v>
      </c>
      <c r="E12" s="58">
        <v>101.10258496185024</v>
      </c>
      <c r="F12" s="58">
        <v>0</v>
      </c>
      <c r="G12" s="58">
        <v>89026.310886005856</v>
      </c>
      <c r="H12" s="58">
        <v>0</v>
      </c>
      <c r="I12" s="58">
        <v>0</v>
      </c>
      <c r="N12" s="62">
        <v>2027</v>
      </c>
      <c r="O12" s="60">
        <f t="shared" si="0"/>
        <v>1395816.8623436033</v>
      </c>
    </row>
    <row r="13" spans="1:15" x14ac:dyDescent="0.35">
      <c r="C13" s="61">
        <v>2028</v>
      </c>
      <c r="D13" s="58">
        <v>973.28386241339126</v>
      </c>
      <c r="E13" s="58">
        <v>94.9324123283224</v>
      </c>
      <c r="F13" s="58">
        <v>0</v>
      </c>
      <c r="G13" s="58">
        <v>83657.765626405162</v>
      </c>
      <c r="H13" s="58">
        <v>0</v>
      </c>
      <c r="I13" s="58">
        <v>0</v>
      </c>
      <c r="N13" s="62">
        <v>2028</v>
      </c>
      <c r="O13" s="60">
        <f t="shared" si="0"/>
        <v>1284779.4176277702</v>
      </c>
    </row>
    <row r="14" spans="1:15" x14ac:dyDescent="0.35">
      <c r="C14" s="61">
        <v>2029</v>
      </c>
      <c r="D14" s="58">
        <v>882.42337727762595</v>
      </c>
      <c r="E14" s="58">
        <v>88.762239694794786</v>
      </c>
      <c r="F14" s="58">
        <v>0</v>
      </c>
      <c r="G14" s="58">
        <v>78289.220366803595</v>
      </c>
      <c r="H14" s="58">
        <v>0</v>
      </c>
      <c r="I14" s="58">
        <v>0</v>
      </c>
      <c r="N14" s="62">
        <v>2029</v>
      </c>
      <c r="O14" s="60">
        <f t="shared" si="0"/>
        <v>1173741.9729119372</v>
      </c>
    </row>
    <row r="15" spans="1:15" x14ac:dyDescent="0.35">
      <c r="C15" s="61">
        <v>2030</v>
      </c>
      <c r="D15" s="58">
        <v>791.56289214185995</v>
      </c>
      <c r="E15" s="58">
        <v>82.592067061266846</v>
      </c>
      <c r="F15" s="58">
        <v>0</v>
      </c>
      <c r="G15" s="58">
        <v>72920.675107202522</v>
      </c>
      <c r="H15" s="58">
        <v>0</v>
      </c>
      <c r="I15" s="58">
        <v>0</v>
      </c>
      <c r="N15" s="62">
        <v>2030</v>
      </c>
      <c r="O15" s="60">
        <f t="shared" si="0"/>
        <v>1062704.5281961029</v>
      </c>
    </row>
    <row r="16" spans="1:15" ht="15.75" customHeight="1" x14ac:dyDescent="0.35">
      <c r="B16" s="66"/>
      <c r="C16" s="61">
        <v>2031</v>
      </c>
      <c r="D16" s="58">
        <v>780.98030143528217</v>
      </c>
      <c r="E16" s="58">
        <v>80.976135314415941</v>
      </c>
      <c r="F16" s="58">
        <v>0</v>
      </c>
      <c r="G16" s="58">
        <v>71481.736390590901</v>
      </c>
      <c r="H16" s="58">
        <v>0</v>
      </c>
      <c r="I16" s="58">
        <v>0</v>
      </c>
      <c r="N16" s="62">
        <v>2031</v>
      </c>
      <c r="O16" s="60">
        <f t="shared" si="0"/>
        <v>1046804.7625804713</v>
      </c>
    </row>
    <row r="17" spans="2:15" x14ac:dyDescent="0.35">
      <c r="B17" s="66"/>
      <c r="C17" s="61">
        <v>2032</v>
      </c>
      <c r="D17" s="58">
        <v>770.39771072870508</v>
      </c>
      <c r="E17" s="58">
        <v>79.36020356756508</v>
      </c>
      <c r="F17" s="58">
        <v>0</v>
      </c>
      <c r="G17" s="58">
        <v>70042.797673978872</v>
      </c>
      <c r="H17" s="58">
        <v>0</v>
      </c>
      <c r="I17" s="58">
        <v>0</v>
      </c>
      <c r="N17" s="62">
        <v>2032</v>
      </c>
      <c r="O17" s="60">
        <f t="shared" si="0"/>
        <v>1030904.9969648401</v>
      </c>
    </row>
    <row r="18" spans="2:15" x14ac:dyDescent="0.35">
      <c r="B18" s="66"/>
      <c r="C18" s="61">
        <v>2033</v>
      </c>
      <c r="D18" s="58">
        <v>759.81512002212787</v>
      </c>
      <c r="E18" s="58">
        <v>77.744271820714175</v>
      </c>
      <c r="F18" s="58">
        <v>0</v>
      </c>
      <c r="G18" s="58">
        <v>68603.858957366901</v>
      </c>
      <c r="H18" s="58">
        <v>0</v>
      </c>
      <c r="I18" s="58">
        <v>0</v>
      </c>
      <c r="N18" s="62">
        <v>2033</v>
      </c>
      <c r="O18" s="60">
        <f t="shared" si="0"/>
        <v>1015005.2313492087</v>
      </c>
    </row>
    <row r="19" spans="2:15" x14ac:dyDescent="0.35">
      <c r="B19" s="66"/>
      <c r="C19" s="61">
        <v>2034</v>
      </c>
      <c r="D19" s="58">
        <v>749.23252931555066</v>
      </c>
      <c r="E19" s="58">
        <v>76.128340073863214</v>
      </c>
      <c r="F19" s="58">
        <v>0</v>
      </c>
      <c r="G19" s="58">
        <v>67164.920240755077</v>
      </c>
      <c r="H19" s="58">
        <v>0</v>
      </c>
      <c r="I19" s="58">
        <v>0</v>
      </c>
      <c r="N19" s="62">
        <v>2034</v>
      </c>
      <c r="O19" s="60">
        <f t="shared" si="0"/>
        <v>999105.4657335775</v>
      </c>
    </row>
    <row r="20" spans="2:15" x14ac:dyDescent="0.35">
      <c r="B20" s="66"/>
      <c r="C20" s="61">
        <v>2035</v>
      </c>
      <c r="D20" s="58">
        <v>738.64993860897334</v>
      </c>
      <c r="E20" s="58">
        <v>74.512408327012324</v>
      </c>
      <c r="F20" s="58">
        <v>0</v>
      </c>
      <c r="G20" s="58">
        <v>65725.981524143077</v>
      </c>
      <c r="H20" s="58">
        <v>0</v>
      </c>
      <c r="I20" s="58">
        <v>0</v>
      </c>
      <c r="N20" s="62">
        <v>2035</v>
      </c>
      <c r="O20" s="60">
        <f t="shared" si="0"/>
        <v>983205.7001179459</v>
      </c>
    </row>
    <row r="21" spans="2:15" x14ac:dyDescent="0.35">
      <c r="B21" s="66"/>
      <c r="C21" s="61">
        <v>2036</v>
      </c>
      <c r="D21" s="58">
        <v>728.06734790239602</v>
      </c>
      <c r="E21" s="58">
        <v>72.896476580161362</v>
      </c>
      <c r="F21" s="58">
        <v>0</v>
      </c>
      <c r="G21" s="58">
        <v>64287.042807531267</v>
      </c>
      <c r="H21" s="58">
        <v>0</v>
      </c>
      <c r="I21" s="58">
        <v>0</v>
      </c>
      <c r="N21" s="62">
        <v>2036</v>
      </c>
      <c r="O21" s="60">
        <f t="shared" si="0"/>
        <v>967305.93450231454</v>
      </c>
    </row>
    <row r="22" spans="2:15" x14ac:dyDescent="0.35">
      <c r="B22" s="66"/>
      <c r="C22" s="61">
        <v>2037</v>
      </c>
      <c r="D22" s="58">
        <v>717.48475719581859</v>
      </c>
      <c r="E22" s="58">
        <v>71.280544833310643</v>
      </c>
      <c r="F22" s="58">
        <v>0</v>
      </c>
      <c r="G22" s="58">
        <v>62848.104090919362</v>
      </c>
      <c r="H22" s="58">
        <v>0</v>
      </c>
      <c r="I22" s="58">
        <v>0</v>
      </c>
      <c r="N22" s="62">
        <v>2037</v>
      </c>
      <c r="O22" s="60">
        <f t="shared" si="0"/>
        <v>951406.16888668353</v>
      </c>
    </row>
    <row r="23" spans="2:15" x14ac:dyDescent="0.35">
      <c r="B23" s="66"/>
      <c r="C23" s="61">
        <v>2038</v>
      </c>
      <c r="D23" s="58">
        <v>706.90216648924127</v>
      </c>
      <c r="E23" s="58">
        <v>69.66461308645988</v>
      </c>
      <c r="F23" s="58">
        <v>0</v>
      </c>
      <c r="G23" s="58">
        <v>61409.165374307377</v>
      </c>
      <c r="H23" s="58">
        <v>0</v>
      </c>
      <c r="I23" s="58">
        <v>0</v>
      </c>
      <c r="N23" s="62">
        <v>2038</v>
      </c>
      <c r="O23" s="60">
        <f t="shared" si="0"/>
        <v>935506.4032710524</v>
      </c>
    </row>
    <row r="24" spans="2:15" x14ac:dyDescent="0.35">
      <c r="B24" s="66"/>
      <c r="C24" s="61">
        <v>2039</v>
      </c>
      <c r="D24" s="58">
        <v>696.31957578266372</v>
      </c>
      <c r="E24" s="58">
        <v>68.048681339608777</v>
      </c>
      <c r="F24" s="58">
        <v>0</v>
      </c>
      <c r="G24" s="58">
        <v>59970.226657695566</v>
      </c>
      <c r="H24" s="58">
        <v>0</v>
      </c>
      <c r="I24" s="58">
        <v>0</v>
      </c>
      <c r="N24" s="62">
        <v>2039</v>
      </c>
      <c r="O24" s="60">
        <f t="shared" si="0"/>
        <v>919606.63765542046</v>
      </c>
    </row>
    <row r="25" spans="2:15" x14ac:dyDescent="0.35">
      <c r="B25" s="66"/>
      <c r="C25" s="61">
        <v>2040</v>
      </c>
      <c r="D25" s="58">
        <v>685.73698507608651</v>
      </c>
      <c r="E25" s="58">
        <v>66.432749592758015</v>
      </c>
      <c r="F25" s="58">
        <v>0</v>
      </c>
      <c r="G25" s="58">
        <v>58531.287941083639</v>
      </c>
      <c r="H25" s="58">
        <v>0</v>
      </c>
      <c r="I25" s="58">
        <v>0</v>
      </c>
      <c r="N25" s="62">
        <v>2040</v>
      </c>
      <c r="O25" s="60">
        <f t="shared" si="0"/>
        <v>903706.87203978933</v>
      </c>
    </row>
    <row r="26" spans="2:15" x14ac:dyDescent="0.35">
      <c r="B26" s="66"/>
      <c r="C26" s="61">
        <v>2041</v>
      </c>
      <c r="D26" s="58">
        <v>675.15439436950919</v>
      </c>
      <c r="E26" s="58">
        <v>64.81681784590711</v>
      </c>
      <c r="F26" s="58">
        <v>0</v>
      </c>
      <c r="G26" s="58">
        <v>57092.349224471662</v>
      </c>
      <c r="H26" s="58">
        <v>0</v>
      </c>
      <c r="I26" s="58">
        <v>0</v>
      </c>
      <c r="N26" s="62">
        <v>2041</v>
      </c>
      <c r="O26" s="60">
        <f t="shared" si="0"/>
        <v>887807.10642415797</v>
      </c>
    </row>
    <row r="27" spans="2:15" x14ac:dyDescent="0.35">
      <c r="B27" s="66"/>
      <c r="C27" s="61">
        <v>2042</v>
      </c>
      <c r="D27" s="58">
        <v>664.57180366293164</v>
      </c>
      <c r="E27" s="58">
        <v>63.200886099056298</v>
      </c>
      <c r="F27" s="58">
        <v>0</v>
      </c>
      <c r="G27" s="58">
        <v>55653.410507859953</v>
      </c>
      <c r="H27" s="58">
        <v>0</v>
      </c>
      <c r="I27" s="58">
        <v>0</v>
      </c>
      <c r="N27" s="62">
        <v>2042</v>
      </c>
      <c r="O27" s="60">
        <f t="shared" si="0"/>
        <v>871907.34080852661</v>
      </c>
    </row>
    <row r="28" spans="2:15" x14ac:dyDescent="0.35">
      <c r="B28" s="66"/>
      <c r="C28" s="61">
        <v>2043</v>
      </c>
      <c r="D28" s="58">
        <v>653.98921295635444</v>
      </c>
      <c r="E28" s="58">
        <v>61.584954352205351</v>
      </c>
      <c r="F28" s="58">
        <v>0</v>
      </c>
      <c r="G28" s="58">
        <v>54214.471791248063</v>
      </c>
      <c r="H28" s="58">
        <v>0</v>
      </c>
      <c r="I28" s="58">
        <v>0</v>
      </c>
      <c r="N28" s="62">
        <v>2043</v>
      </c>
      <c r="O28" s="60">
        <f t="shared" si="0"/>
        <v>856007.57519289537</v>
      </c>
    </row>
    <row r="29" spans="2:15" x14ac:dyDescent="0.35">
      <c r="B29" s="66"/>
      <c r="C29" s="61">
        <v>2044</v>
      </c>
      <c r="D29" s="58">
        <v>643.40662224977712</v>
      </c>
      <c r="E29" s="58">
        <v>59.969022605354439</v>
      </c>
      <c r="F29" s="58">
        <v>0</v>
      </c>
      <c r="G29" s="58">
        <v>52775.533074636034</v>
      </c>
      <c r="H29" s="58">
        <v>0</v>
      </c>
      <c r="I29" s="58">
        <v>0</v>
      </c>
      <c r="N29" s="62">
        <v>2044</v>
      </c>
      <c r="O29" s="60">
        <f t="shared" si="0"/>
        <v>840107.80957726378</v>
      </c>
    </row>
    <row r="30" spans="2:15" x14ac:dyDescent="0.35">
      <c r="B30" s="66"/>
      <c r="C30" s="61">
        <v>2045</v>
      </c>
      <c r="D30" s="58">
        <v>632.82403154319979</v>
      </c>
      <c r="E30" s="58">
        <v>58.353090858503627</v>
      </c>
      <c r="F30" s="58">
        <v>0</v>
      </c>
      <c r="G30" s="58">
        <v>51336.59435802426</v>
      </c>
      <c r="H30" s="58">
        <v>0</v>
      </c>
      <c r="I30" s="58">
        <v>0</v>
      </c>
      <c r="N30" s="62">
        <v>2045</v>
      </c>
      <c r="O30" s="60">
        <f t="shared" si="0"/>
        <v>824208.04396163276</v>
      </c>
    </row>
    <row r="31" spans="2:15" x14ac:dyDescent="0.35">
      <c r="B31" s="66"/>
      <c r="C31" s="61">
        <v>2046</v>
      </c>
      <c r="D31" s="58">
        <v>622.24144083662236</v>
      </c>
      <c r="E31" s="58">
        <v>56.737159111652815</v>
      </c>
      <c r="F31" s="58">
        <v>0</v>
      </c>
      <c r="G31" s="58">
        <v>49897.655641412268</v>
      </c>
      <c r="H31" s="58">
        <v>0</v>
      </c>
      <c r="I31" s="58">
        <v>0</v>
      </c>
      <c r="N31" s="62">
        <v>2046</v>
      </c>
      <c r="O31" s="60">
        <f t="shared" si="0"/>
        <v>808308.2783460014</v>
      </c>
    </row>
    <row r="32" spans="2:15" x14ac:dyDescent="0.35">
      <c r="B32" s="66"/>
      <c r="C32" s="61">
        <v>2047</v>
      </c>
      <c r="D32" s="58">
        <v>611.65885013004493</v>
      </c>
      <c r="E32" s="58">
        <v>55.121227364801911</v>
      </c>
      <c r="F32" s="58">
        <v>0</v>
      </c>
      <c r="G32" s="58">
        <v>48458.716924800283</v>
      </c>
      <c r="H32" s="58">
        <v>0</v>
      </c>
      <c r="I32" s="58">
        <v>0</v>
      </c>
      <c r="N32" s="62">
        <v>2047</v>
      </c>
      <c r="O32" s="60">
        <f t="shared" si="0"/>
        <v>792408.51273036981</v>
      </c>
    </row>
    <row r="33" spans="2:15" x14ac:dyDescent="0.35">
      <c r="B33" s="66"/>
      <c r="C33" s="61">
        <v>2048</v>
      </c>
      <c r="D33" s="58">
        <v>601.07625942346772</v>
      </c>
      <c r="E33" s="58">
        <v>53.505295617951091</v>
      </c>
      <c r="F33" s="58">
        <v>0</v>
      </c>
      <c r="G33" s="58">
        <v>47019.778208188283</v>
      </c>
      <c r="H33" s="58">
        <v>0</v>
      </c>
      <c r="I33" s="58">
        <v>0</v>
      </c>
      <c r="N33" s="62">
        <v>2048</v>
      </c>
      <c r="O33" s="60">
        <f t="shared" si="0"/>
        <v>776508.74711473857</v>
      </c>
    </row>
    <row r="34" spans="2:15" x14ac:dyDescent="0.35">
      <c r="B34" s="66"/>
      <c r="C34" s="61">
        <v>2049</v>
      </c>
      <c r="D34" s="58">
        <v>590.4936687168904</v>
      </c>
      <c r="E34" s="58">
        <v>51.889363871100237</v>
      </c>
      <c r="F34" s="58">
        <v>0</v>
      </c>
      <c r="G34" s="58">
        <v>45580.839491576677</v>
      </c>
      <c r="H34" s="58">
        <v>0</v>
      </c>
      <c r="I34" s="58">
        <v>0</v>
      </c>
      <c r="N34" s="62">
        <v>2049</v>
      </c>
      <c r="O34" s="60">
        <f t="shared" si="0"/>
        <v>760608.98149910755</v>
      </c>
    </row>
    <row r="35" spans="2:15" x14ac:dyDescent="0.35">
      <c r="B35" s="66"/>
      <c r="C35" s="61">
        <v>2050</v>
      </c>
      <c r="D35" s="58">
        <v>579.91107801031239</v>
      </c>
      <c r="E35" s="58">
        <v>50.27343212424951</v>
      </c>
      <c r="F35" s="64">
        <v>0</v>
      </c>
      <c r="G35" s="58">
        <v>44141.900774964946</v>
      </c>
      <c r="H35" s="64">
        <v>0</v>
      </c>
      <c r="I35" s="64">
        <v>0</v>
      </c>
      <c r="N35" s="62">
        <v>2050</v>
      </c>
      <c r="O35" s="60">
        <f t="shared" si="0"/>
        <v>744709.21588347619</v>
      </c>
    </row>
  </sheetData>
  <mergeCells count="2">
    <mergeCell ref="C2:I2"/>
    <mergeCell ref="K2:O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4D3D-4B0D-4C00-8559-98997074792E}">
  <dimension ref="A1:O35"/>
  <sheetViews>
    <sheetView zoomScale="85" zoomScaleNormal="85" workbookViewId="0">
      <selection activeCell="B3" sqref="B3"/>
    </sheetView>
  </sheetViews>
  <sheetFormatPr defaultColWidth="9.1796875" defaultRowHeight="15.5" x14ac:dyDescent="0.35"/>
  <cols>
    <col min="1" max="3" width="9.1796875" style="13"/>
    <col min="4" max="4" width="30.54296875" style="13" bestFit="1" customWidth="1"/>
    <col min="5" max="5" width="32.54296875" style="13" bestFit="1" customWidth="1"/>
    <col min="6" max="6" width="31.26953125" style="13" bestFit="1" customWidth="1"/>
    <col min="7" max="7" width="38.26953125" style="13" bestFit="1" customWidth="1"/>
    <col min="8" max="8" width="28.7265625" style="13" bestFit="1" customWidth="1"/>
    <col min="9" max="9" width="30" style="13" bestFit="1" customWidth="1"/>
    <col min="10" max="14" width="9.1796875" style="13"/>
    <col min="15" max="15" width="32.26953125" style="13" bestFit="1" customWidth="1"/>
    <col min="16" max="16384" width="9.1796875" style="13"/>
  </cols>
  <sheetData>
    <row r="1" spans="1:15" x14ac:dyDescent="0.35">
      <c r="A1" s="13" t="s">
        <v>26</v>
      </c>
    </row>
    <row r="2" spans="1:15" ht="42.75" customHeight="1" x14ac:dyDescent="0.35">
      <c r="C2" s="88" t="s">
        <v>135</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1720.6485844086728</v>
      </c>
      <c r="E5" s="58">
        <v>205.94274169889866</v>
      </c>
      <c r="F5" s="58">
        <v>0</v>
      </c>
      <c r="G5" s="58">
        <v>191094.84578959079</v>
      </c>
      <c r="H5" s="58">
        <v>0</v>
      </c>
      <c r="I5" s="58">
        <v>0</v>
      </c>
      <c r="L5" s="59" t="s">
        <v>16</v>
      </c>
      <c r="M5" s="65">
        <v>2400</v>
      </c>
      <c r="N5" s="62">
        <v>2020</v>
      </c>
      <c r="O5" s="60">
        <f t="shared" ref="O5:O35" si="0">D5*$M$4+E5*$M$5+F5*$M$6+G5</f>
        <v>2406006.0102756205</v>
      </c>
    </row>
    <row r="6" spans="1:15" x14ac:dyDescent="0.35">
      <c r="C6" s="61">
        <v>2021</v>
      </c>
      <c r="D6" s="58">
        <v>1627.5819657600248</v>
      </c>
      <c r="E6" s="58">
        <v>187.39595792078842</v>
      </c>
      <c r="F6" s="58">
        <v>0</v>
      </c>
      <c r="G6" s="58">
        <v>184200.02636997387</v>
      </c>
      <c r="H6" s="58">
        <v>0</v>
      </c>
      <c r="I6" s="58">
        <v>0</v>
      </c>
      <c r="L6" s="59" t="s">
        <v>17</v>
      </c>
      <c r="M6" s="13">
        <v>600</v>
      </c>
      <c r="N6" s="62">
        <v>2021</v>
      </c>
      <c r="O6" s="60">
        <f t="shared" si="0"/>
        <v>2261532.2911398909</v>
      </c>
    </row>
    <row r="7" spans="1:15" x14ac:dyDescent="0.35">
      <c r="C7" s="61">
        <v>2022</v>
      </c>
      <c r="D7" s="58">
        <v>1534.5360145547163</v>
      </c>
      <c r="E7" s="58">
        <v>168.83836721811855</v>
      </c>
      <c r="F7" s="58">
        <v>0</v>
      </c>
      <c r="G7" s="58">
        <v>177251.00513010719</v>
      </c>
      <c r="H7" s="58">
        <v>0</v>
      </c>
      <c r="I7" s="58">
        <v>0</v>
      </c>
      <c r="N7" s="62">
        <v>2022</v>
      </c>
      <c r="O7" s="60">
        <f t="shared" si="0"/>
        <v>2116999.1010083081</v>
      </c>
    </row>
    <row r="8" spans="1:15" x14ac:dyDescent="0.35">
      <c r="C8" s="61">
        <v>2023</v>
      </c>
      <c r="D8" s="58">
        <v>1441.9238267332446</v>
      </c>
      <c r="E8" s="58">
        <v>150.51493646208095</v>
      </c>
      <c r="F8" s="58">
        <v>0</v>
      </c>
      <c r="G8" s="58">
        <v>171476.40638829648</v>
      </c>
      <c r="H8" s="58">
        <v>0</v>
      </c>
      <c r="I8" s="58">
        <v>0</v>
      </c>
      <c r="N8" s="62">
        <v>2023</v>
      </c>
      <c r="O8" s="60">
        <f t="shared" si="0"/>
        <v>1974636.0806305355</v>
      </c>
    </row>
    <row r="9" spans="1:15" x14ac:dyDescent="0.35">
      <c r="C9" s="61">
        <v>2024</v>
      </c>
      <c r="D9" s="58">
        <v>1349.6485982513054</v>
      </c>
      <c r="E9" s="58">
        <v>132.37772991880291</v>
      </c>
      <c r="F9" s="58">
        <v>0</v>
      </c>
      <c r="G9" s="58">
        <v>166635.80984580988</v>
      </c>
      <c r="H9" s="58">
        <v>0</v>
      </c>
      <c r="I9" s="58">
        <v>0</v>
      </c>
      <c r="N9" s="62">
        <v>2024</v>
      </c>
      <c r="O9" s="60">
        <f t="shared" si="0"/>
        <v>1833990.9599022423</v>
      </c>
    </row>
    <row r="10" spans="1:15" x14ac:dyDescent="0.35">
      <c r="C10" s="61">
        <v>2025</v>
      </c>
      <c r="D10" s="58">
        <v>1257.6352494230118</v>
      </c>
      <c r="E10" s="58">
        <v>114.38805821277667</v>
      </c>
      <c r="F10" s="58">
        <v>0</v>
      </c>
      <c r="G10" s="58">
        <v>162535.17004916302</v>
      </c>
      <c r="H10" s="58">
        <v>0</v>
      </c>
      <c r="I10" s="58">
        <v>0</v>
      </c>
      <c r="N10" s="62">
        <v>2025</v>
      </c>
      <c r="O10" s="60">
        <f t="shared" si="0"/>
        <v>1694701.759182839</v>
      </c>
    </row>
    <row r="11" spans="1:15" x14ac:dyDescent="0.35">
      <c r="C11" s="61">
        <v>2026</v>
      </c>
      <c r="D11" s="58">
        <v>1166.933914947622</v>
      </c>
      <c r="E11" s="58">
        <v>106.96151258615359</v>
      </c>
      <c r="F11" s="58">
        <v>0</v>
      </c>
      <c r="G11" s="58">
        <v>159316.35609299224</v>
      </c>
      <c r="H11" s="58">
        <v>0</v>
      </c>
      <c r="I11" s="58">
        <v>0</v>
      </c>
      <c r="N11" s="62">
        <v>2026</v>
      </c>
      <c r="O11" s="60">
        <f t="shared" si="0"/>
        <v>1582957.9012473829</v>
      </c>
    </row>
    <row r="12" spans="1:15" x14ac:dyDescent="0.35">
      <c r="C12" s="61">
        <v>2027</v>
      </c>
      <c r="D12" s="58">
        <v>1076.4244702172255</v>
      </c>
      <c r="E12" s="58">
        <v>100.45658059327071</v>
      </c>
      <c r="F12" s="58">
        <v>0</v>
      </c>
      <c r="G12" s="58">
        <v>156405.19889796013</v>
      </c>
      <c r="H12" s="58">
        <v>0</v>
      </c>
      <c r="I12" s="58">
        <v>0</v>
      </c>
      <c r="N12" s="62">
        <v>2027</v>
      </c>
      <c r="O12" s="60">
        <f t="shared" si="0"/>
        <v>1473925.4625390351</v>
      </c>
    </row>
    <row r="13" spans="1:15" x14ac:dyDescent="0.35">
      <c r="C13" s="61">
        <v>2028</v>
      </c>
      <c r="D13" s="58">
        <v>986.11617474748948</v>
      </c>
      <c r="E13" s="58">
        <v>95.089903592047662</v>
      </c>
      <c r="F13" s="58">
        <v>0</v>
      </c>
      <c r="G13" s="58">
        <v>153769.88176826824</v>
      </c>
      <c r="H13" s="58">
        <v>0</v>
      </c>
      <c r="I13" s="58">
        <v>0</v>
      </c>
      <c r="N13" s="62">
        <v>2028</v>
      </c>
      <c r="O13" s="60">
        <f t="shared" si="0"/>
        <v>1368101.8251366722</v>
      </c>
    </row>
    <row r="14" spans="1:15" x14ac:dyDescent="0.35">
      <c r="C14" s="61">
        <v>2029</v>
      </c>
      <c r="D14" s="58">
        <v>895.84392820297501</v>
      </c>
      <c r="E14" s="58">
        <v>90.188536464127296</v>
      </c>
      <c r="F14" s="58">
        <v>0</v>
      </c>
      <c r="G14" s="58">
        <v>151080.14997342802</v>
      </c>
      <c r="H14" s="58">
        <v>0</v>
      </c>
      <c r="I14" s="58">
        <v>0</v>
      </c>
      <c r="N14" s="62">
        <v>2029</v>
      </c>
      <c r="O14" s="60">
        <f t="shared" si="0"/>
        <v>1263376.5656903086</v>
      </c>
    </row>
    <row r="15" spans="1:15" x14ac:dyDescent="0.35">
      <c r="C15" s="61">
        <v>2030</v>
      </c>
      <c r="D15" s="58">
        <v>805.69838120641987</v>
      </c>
      <c r="E15" s="58">
        <v>85.771281025493479</v>
      </c>
      <c r="F15" s="58">
        <v>0</v>
      </c>
      <c r="G15" s="58">
        <v>148637.65752557362</v>
      </c>
      <c r="H15" s="58">
        <v>0</v>
      </c>
      <c r="I15" s="58">
        <v>0</v>
      </c>
      <c r="N15" s="62">
        <v>2030</v>
      </c>
      <c r="O15" s="60">
        <f t="shared" si="0"/>
        <v>1160187.1131931779</v>
      </c>
    </row>
    <row r="16" spans="1:15" ht="15.75" customHeight="1" x14ac:dyDescent="0.35">
      <c r="B16" s="90" t="s">
        <v>99</v>
      </c>
      <c r="C16" s="61">
        <v>2031</v>
      </c>
      <c r="D16" s="58">
        <v>795.12123613361848</v>
      </c>
      <c r="E16" s="58">
        <v>84.699140012674775</v>
      </c>
      <c r="F16" s="58">
        <v>0</v>
      </c>
      <c r="G16" s="58">
        <v>146780.94835395343</v>
      </c>
      <c r="H16" s="58">
        <v>0</v>
      </c>
      <c r="I16" s="58">
        <v>0</v>
      </c>
      <c r="N16" s="62">
        <v>2031</v>
      </c>
      <c r="O16" s="60">
        <f t="shared" si="0"/>
        <v>1145180.1205179915</v>
      </c>
    </row>
    <row r="17" spans="2:15" x14ac:dyDescent="0.35">
      <c r="B17" s="90"/>
      <c r="C17" s="61">
        <v>2032</v>
      </c>
      <c r="D17" s="58">
        <v>784.54409106081732</v>
      </c>
      <c r="E17" s="58">
        <v>83.626998999856028</v>
      </c>
      <c r="F17" s="58">
        <v>0</v>
      </c>
      <c r="G17" s="58">
        <v>144924.239182333</v>
      </c>
      <c r="H17" s="58">
        <v>0</v>
      </c>
      <c r="I17" s="58">
        <v>0</v>
      </c>
      <c r="N17" s="62">
        <v>2032</v>
      </c>
      <c r="O17" s="60">
        <f t="shared" si="0"/>
        <v>1130173.1278428049</v>
      </c>
    </row>
    <row r="18" spans="2:15" x14ac:dyDescent="0.35">
      <c r="B18" s="90"/>
      <c r="C18" s="61">
        <v>2033</v>
      </c>
      <c r="D18" s="58">
        <v>773.96694598801628</v>
      </c>
      <c r="E18" s="58">
        <v>82.55485798703738</v>
      </c>
      <c r="F18" s="58">
        <v>0</v>
      </c>
      <c r="G18" s="58">
        <v>143067.53001071274</v>
      </c>
      <c r="H18" s="58">
        <v>0</v>
      </c>
      <c r="I18" s="58">
        <v>0</v>
      </c>
      <c r="N18" s="62">
        <v>2033</v>
      </c>
      <c r="O18" s="60">
        <f t="shared" si="0"/>
        <v>1115166.1351676187</v>
      </c>
    </row>
    <row r="19" spans="2:15" x14ac:dyDescent="0.35">
      <c r="B19" s="90"/>
      <c r="C19" s="61">
        <v>2034</v>
      </c>
      <c r="D19" s="58">
        <v>763.38980091521489</v>
      </c>
      <c r="E19" s="58">
        <v>81.482716974218675</v>
      </c>
      <c r="F19" s="58">
        <v>0</v>
      </c>
      <c r="G19" s="58">
        <v>141210.82083909254</v>
      </c>
      <c r="H19" s="58">
        <v>0</v>
      </c>
      <c r="I19" s="58">
        <v>0</v>
      </c>
      <c r="N19" s="62">
        <v>2034</v>
      </c>
      <c r="O19" s="60">
        <f t="shared" si="0"/>
        <v>1100159.1424924324</v>
      </c>
    </row>
    <row r="20" spans="2:15" x14ac:dyDescent="0.35">
      <c r="B20" s="90"/>
      <c r="C20" s="61">
        <v>2035</v>
      </c>
      <c r="D20" s="58">
        <v>752.81265584241351</v>
      </c>
      <c r="E20" s="58">
        <v>80.410575961400212</v>
      </c>
      <c r="F20" s="58">
        <v>0</v>
      </c>
      <c r="G20" s="58">
        <v>139354.11166747223</v>
      </c>
      <c r="H20" s="58">
        <v>0</v>
      </c>
      <c r="I20" s="58">
        <v>0</v>
      </c>
      <c r="N20" s="62">
        <v>2035</v>
      </c>
      <c r="O20" s="60">
        <f t="shared" si="0"/>
        <v>1085152.1498172462</v>
      </c>
    </row>
    <row r="21" spans="2:15" x14ac:dyDescent="0.35">
      <c r="B21" s="90"/>
      <c r="C21" s="61">
        <v>2036</v>
      </c>
      <c r="D21" s="58">
        <v>742.23551076961235</v>
      </c>
      <c r="E21" s="58">
        <v>79.338434948581479</v>
      </c>
      <c r="F21" s="58">
        <v>0</v>
      </c>
      <c r="G21" s="58">
        <v>137497.40249585203</v>
      </c>
      <c r="H21" s="58">
        <v>0</v>
      </c>
      <c r="I21" s="58">
        <v>0</v>
      </c>
      <c r="N21" s="62">
        <v>2036</v>
      </c>
      <c r="O21" s="60">
        <f t="shared" si="0"/>
        <v>1070145.1571420599</v>
      </c>
    </row>
    <row r="22" spans="2:15" x14ac:dyDescent="0.35">
      <c r="B22" s="90"/>
      <c r="C22" s="61">
        <v>2037</v>
      </c>
      <c r="D22" s="58">
        <v>731.6583656968113</v>
      </c>
      <c r="E22" s="58">
        <v>78.266293935762732</v>
      </c>
      <c r="F22" s="58">
        <v>0</v>
      </c>
      <c r="G22" s="58">
        <v>135640.69332423175</v>
      </c>
      <c r="H22" s="58">
        <v>0</v>
      </c>
      <c r="I22" s="58">
        <v>0</v>
      </c>
      <c r="N22" s="62">
        <v>2037</v>
      </c>
      <c r="O22" s="60">
        <f t="shared" si="0"/>
        <v>1055138.1644668737</v>
      </c>
    </row>
    <row r="23" spans="2:15" x14ac:dyDescent="0.35">
      <c r="B23" s="90"/>
      <c r="C23" s="61">
        <v>2038</v>
      </c>
      <c r="D23" s="58">
        <v>721.0812206240098</v>
      </c>
      <c r="E23" s="58">
        <v>77.194152922944212</v>
      </c>
      <c r="F23" s="58">
        <v>0</v>
      </c>
      <c r="G23" s="58">
        <v>133783.98415261129</v>
      </c>
      <c r="H23" s="58">
        <v>0</v>
      </c>
      <c r="I23" s="58">
        <v>0</v>
      </c>
      <c r="N23" s="62">
        <v>2038</v>
      </c>
      <c r="O23" s="60">
        <f t="shared" si="0"/>
        <v>1040131.1717916871</v>
      </c>
    </row>
    <row r="24" spans="2:15" x14ac:dyDescent="0.35">
      <c r="B24" s="90"/>
      <c r="C24" s="61">
        <v>2039</v>
      </c>
      <c r="D24" s="58">
        <v>710.5040755512083</v>
      </c>
      <c r="E24" s="58">
        <v>76.122011910125508</v>
      </c>
      <c r="F24" s="58">
        <v>0</v>
      </c>
      <c r="G24" s="58">
        <v>131927.27498099129</v>
      </c>
      <c r="H24" s="58">
        <v>0</v>
      </c>
      <c r="I24" s="58">
        <v>0</v>
      </c>
      <c r="N24" s="62">
        <v>2039</v>
      </c>
      <c r="O24" s="60">
        <f t="shared" si="0"/>
        <v>1025124.1791165009</v>
      </c>
    </row>
    <row r="25" spans="2:15" x14ac:dyDescent="0.35">
      <c r="B25" s="90"/>
      <c r="C25" s="61">
        <v>2040</v>
      </c>
      <c r="D25" s="58">
        <v>699.92693047840748</v>
      </c>
      <c r="E25" s="58">
        <v>75.049870897306775</v>
      </c>
      <c r="F25" s="58">
        <v>0</v>
      </c>
      <c r="G25" s="58">
        <v>130070.56580937075</v>
      </c>
      <c r="H25" s="58">
        <v>0</v>
      </c>
      <c r="I25" s="58">
        <v>0</v>
      </c>
      <c r="N25" s="62">
        <v>2040</v>
      </c>
      <c r="O25" s="60">
        <f t="shared" si="0"/>
        <v>1010117.1864413145</v>
      </c>
    </row>
    <row r="26" spans="2:15" x14ac:dyDescent="0.35">
      <c r="B26" s="90"/>
      <c r="C26" s="61">
        <v>2041</v>
      </c>
      <c r="D26" s="58">
        <v>689.34978540560599</v>
      </c>
      <c r="E26" s="58">
        <v>73.97772988448807</v>
      </c>
      <c r="F26" s="58">
        <v>0</v>
      </c>
      <c r="G26" s="58">
        <v>128213.85663775083</v>
      </c>
      <c r="H26" s="58">
        <v>0</v>
      </c>
      <c r="I26" s="58">
        <v>0</v>
      </c>
      <c r="N26" s="62">
        <v>2041</v>
      </c>
      <c r="O26" s="60">
        <f t="shared" si="0"/>
        <v>995110.19376612827</v>
      </c>
    </row>
    <row r="27" spans="2:15" x14ac:dyDescent="0.35">
      <c r="B27" s="90"/>
      <c r="C27" s="61">
        <v>2042</v>
      </c>
      <c r="D27" s="58">
        <v>678.77264033280483</v>
      </c>
      <c r="E27" s="58">
        <v>72.905588871669522</v>
      </c>
      <c r="F27" s="58">
        <v>0</v>
      </c>
      <c r="G27" s="58">
        <v>126357.14746613044</v>
      </c>
      <c r="H27" s="58">
        <v>0</v>
      </c>
      <c r="I27" s="58">
        <v>0</v>
      </c>
      <c r="N27" s="62">
        <v>2042</v>
      </c>
      <c r="O27" s="60">
        <f t="shared" si="0"/>
        <v>980103.20109094214</v>
      </c>
    </row>
    <row r="28" spans="2:15" x14ac:dyDescent="0.35">
      <c r="B28" s="90"/>
      <c r="C28" s="61">
        <v>2043</v>
      </c>
      <c r="D28" s="58">
        <v>668.19549526000378</v>
      </c>
      <c r="E28" s="58">
        <v>71.833447858850732</v>
      </c>
      <c r="F28" s="58">
        <v>0</v>
      </c>
      <c r="G28" s="58">
        <v>124500.43829450988</v>
      </c>
      <c r="H28" s="58">
        <v>0</v>
      </c>
      <c r="I28" s="58">
        <v>0</v>
      </c>
      <c r="N28" s="62">
        <v>2043</v>
      </c>
      <c r="O28" s="60">
        <f t="shared" si="0"/>
        <v>965096.20841575554</v>
      </c>
    </row>
    <row r="29" spans="2:15" x14ac:dyDescent="0.35">
      <c r="B29" s="90"/>
      <c r="C29" s="61">
        <v>2044</v>
      </c>
      <c r="D29" s="58">
        <v>657.61835018720262</v>
      </c>
      <c r="E29" s="58">
        <v>70.761306846032085</v>
      </c>
      <c r="F29" s="58">
        <v>0</v>
      </c>
      <c r="G29" s="58">
        <v>122643.72912288962</v>
      </c>
      <c r="H29" s="58">
        <v>0</v>
      </c>
      <c r="I29" s="58">
        <v>0</v>
      </c>
      <c r="N29" s="62">
        <v>2044</v>
      </c>
      <c r="O29" s="60">
        <f t="shared" si="0"/>
        <v>950089.21574056917</v>
      </c>
    </row>
    <row r="30" spans="2:15" x14ac:dyDescent="0.35">
      <c r="B30" s="90"/>
      <c r="C30" s="61">
        <v>2045</v>
      </c>
      <c r="D30" s="58">
        <v>647.04120511440101</v>
      </c>
      <c r="E30" s="58">
        <v>69.689165833213423</v>
      </c>
      <c r="F30" s="58">
        <v>0</v>
      </c>
      <c r="G30" s="58">
        <v>120787.01995126966</v>
      </c>
      <c r="H30" s="58">
        <v>0</v>
      </c>
      <c r="I30" s="58">
        <v>0</v>
      </c>
      <c r="N30" s="62">
        <v>2045</v>
      </c>
      <c r="O30" s="60">
        <f t="shared" si="0"/>
        <v>935082.22306538292</v>
      </c>
    </row>
    <row r="31" spans="2:15" x14ac:dyDescent="0.35">
      <c r="B31" s="90"/>
      <c r="C31" s="61">
        <v>2046</v>
      </c>
      <c r="D31" s="58">
        <v>636.46406004160019</v>
      </c>
      <c r="E31" s="58">
        <v>68.617024820394633</v>
      </c>
      <c r="F31" s="58">
        <v>0</v>
      </c>
      <c r="G31" s="58">
        <v>118930.31077964928</v>
      </c>
      <c r="H31" s="58">
        <v>0</v>
      </c>
      <c r="I31" s="58">
        <v>0</v>
      </c>
      <c r="N31" s="62">
        <v>2046</v>
      </c>
      <c r="O31" s="60">
        <f t="shared" si="0"/>
        <v>920075.23039019655</v>
      </c>
    </row>
    <row r="32" spans="2:15" x14ac:dyDescent="0.35">
      <c r="B32" s="90"/>
      <c r="C32" s="61">
        <v>2047</v>
      </c>
      <c r="D32" s="58">
        <v>625.88691496879846</v>
      </c>
      <c r="E32" s="58">
        <v>67.54488380757607</v>
      </c>
      <c r="F32" s="58">
        <v>0</v>
      </c>
      <c r="G32" s="58">
        <v>117073.60160802901</v>
      </c>
      <c r="H32" s="58">
        <v>0</v>
      </c>
      <c r="I32" s="58">
        <v>0</v>
      </c>
      <c r="N32" s="62">
        <v>2047</v>
      </c>
      <c r="O32" s="60">
        <f t="shared" si="0"/>
        <v>905068.23771501007</v>
      </c>
    </row>
    <row r="33" spans="2:15" x14ac:dyDescent="0.35">
      <c r="B33" s="90"/>
      <c r="C33" s="61">
        <v>2048</v>
      </c>
      <c r="D33" s="58">
        <v>615.30976989599708</v>
      </c>
      <c r="E33" s="58">
        <v>66.472742794757437</v>
      </c>
      <c r="F33" s="58">
        <v>0</v>
      </c>
      <c r="G33" s="58">
        <v>115216.89243640869</v>
      </c>
      <c r="H33" s="58">
        <v>0</v>
      </c>
      <c r="I33" s="58">
        <v>0</v>
      </c>
      <c r="N33" s="62">
        <v>2048</v>
      </c>
      <c r="O33" s="60">
        <f t="shared" si="0"/>
        <v>890061.2450398237</v>
      </c>
    </row>
    <row r="34" spans="2:15" x14ac:dyDescent="0.35">
      <c r="B34" s="90"/>
      <c r="C34" s="61">
        <v>2049</v>
      </c>
      <c r="D34" s="58">
        <v>604.73262482319615</v>
      </c>
      <c r="E34" s="58">
        <v>65.40060178193869</v>
      </c>
      <c r="F34" s="58">
        <v>0</v>
      </c>
      <c r="G34" s="58">
        <v>113360.18326478844</v>
      </c>
      <c r="H34" s="58">
        <v>0</v>
      </c>
      <c r="I34" s="58">
        <v>0</v>
      </c>
      <c r="N34" s="62">
        <v>2049</v>
      </c>
      <c r="O34" s="60">
        <f t="shared" si="0"/>
        <v>875054.25236463745</v>
      </c>
    </row>
    <row r="35" spans="2:15" x14ac:dyDescent="0.35">
      <c r="B35" s="90"/>
      <c r="C35" s="61">
        <v>2050</v>
      </c>
      <c r="D35" s="58">
        <v>594.15547975039431</v>
      </c>
      <c r="E35" s="58">
        <v>64.328460769120085</v>
      </c>
      <c r="F35" s="64">
        <v>0</v>
      </c>
      <c r="G35" s="58">
        <v>111503.47409316833</v>
      </c>
      <c r="H35" s="64">
        <v>0</v>
      </c>
      <c r="I35" s="64">
        <v>0</v>
      </c>
      <c r="N35" s="62">
        <v>2050</v>
      </c>
      <c r="O35" s="60">
        <f t="shared" si="0"/>
        <v>860047.25968945096</v>
      </c>
    </row>
  </sheetData>
  <mergeCells count="3">
    <mergeCell ref="C2:I2"/>
    <mergeCell ref="K2:O2"/>
    <mergeCell ref="B16:B35"/>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24C56-D53A-4CEA-8273-51E485190B67}">
  <dimension ref="A1:O35"/>
  <sheetViews>
    <sheetView zoomScale="85" zoomScaleNormal="85" workbookViewId="0">
      <selection activeCell="B3" sqref="B3"/>
    </sheetView>
  </sheetViews>
  <sheetFormatPr defaultColWidth="9.1796875" defaultRowHeight="15.5" x14ac:dyDescent="0.35"/>
  <cols>
    <col min="1" max="3" width="9.1796875" style="13"/>
    <col min="4" max="4" width="30.54296875" style="13" bestFit="1" customWidth="1"/>
    <col min="5" max="5" width="32.54296875" style="13" bestFit="1" customWidth="1"/>
    <col min="6" max="6" width="31.26953125" style="13" bestFit="1" customWidth="1"/>
    <col min="7" max="7" width="38.26953125" style="13" bestFit="1" customWidth="1"/>
    <col min="8" max="8" width="28.7265625" style="13" bestFit="1" customWidth="1"/>
    <col min="9" max="9" width="30" style="13" bestFit="1" customWidth="1"/>
    <col min="10" max="14" width="9.1796875" style="13"/>
    <col min="15" max="15" width="32.26953125" style="13" bestFit="1" customWidth="1"/>
    <col min="16" max="16384" width="9.1796875" style="13"/>
  </cols>
  <sheetData>
    <row r="1" spans="1:15" x14ac:dyDescent="0.35">
      <c r="A1" s="13" t="s">
        <v>26</v>
      </c>
    </row>
    <row r="2" spans="1:15" ht="42.75" customHeight="1" x14ac:dyDescent="0.35">
      <c r="C2" s="88" t="s">
        <v>136</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1723.4413462450036</v>
      </c>
      <c r="E5" s="58">
        <v>218.85689154050579</v>
      </c>
      <c r="F5" s="58">
        <v>0</v>
      </c>
      <c r="G5" s="58">
        <v>194161.93301174691</v>
      </c>
      <c r="H5" s="58">
        <v>0</v>
      </c>
      <c r="I5" s="58">
        <v>0</v>
      </c>
      <c r="L5" s="59" t="s">
        <v>16</v>
      </c>
      <c r="M5" s="65">
        <v>2400</v>
      </c>
      <c r="N5" s="62">
        <v>2020</v>
      </c>
      <c r="O5" s="60">
        <f t="shared" ref="O5:O35" si="0">D5*$M$4+E5*$M$5+F5*$M$6+G5</f>
        <v>2442859.8189539644</v>
      </c>
    </row>
    <row r="6" spans="1:15" x14ac:dyDescent="0.35">
      <c r="C6" s="61">
        <v>2021</v>
      </c>
      <c r="D6" s="58">
        <v>1632.6686040203874</v>
      </c>
      <c r="E6" s="58">
        <v>212.96782636451195</v>
      </c>
      <c r="F6" s="58">
        <v>0</v>
      </c>
      <c r="G6" s="58">
        <v>189048.07728550312</v>
      </c>
      <c r="H6" s="58">
        <v>0</v>
      </c>
      <c r="I6" s="58">
        <v>0</v>
      </c>
      <c r="L6" s="59" t="s">
        <v>17</v>
      </c>
      <c r="M6" s="13">
        <v>600</v>
      </c>
      <c r="N6" s="62">
        <v>2021</v>
      </c>
      <c r="O6" s="60">
        <f t="shared" si="0"/>
        <v>2332839.4645807194</v>
      </c>
    </row>
    <row r="7" spans="1:15" x14ac:dyDescent="0.35">
      <c r="C7" s="61">
        <v>2022</v>
      </c>
      <c r="D7" s="58">
        <v>1541.8958617957715</v>
      </c>
      <c r="E7" s="58">
        <v>207.07876118851803</v>
      </c>
      <c r="F7" s="58">
        <v>0</v>
      </c>
      <c r="G7" s="58">
        <v>183934.2215592585</v>
      </c>
      <c r="H7" s="58">
        <v>0</v>
      </c>
      <c r="I7" s="58">
        <v>0</v>
      </c>
      <c r="N7" s="62">
        <v>2022</v>
      </c>
      <c r="O7" s="60">
        <f t="shared" si="0"/>
        <v>2222819.1102074734</v>
      </c>
    </row>
    <row r="8" spans="1:15" x14ac:dyDescent="0.35">
      <c r="C8" s="61">
        <v>2023</v>
      </c>
      <c r="D8" s="58">
        <v>1451.1231195711553</v>
      </c>
      <c r="E8" s="58">
        <v>201.18969601252428</v>
      </c>
      <c r="F8" s="58">
        <v>0</v>
      </c>
      <c r="G8" s="58">
        <v>178820.3658330144</v>
      </c>
      <c r="H8" s="58">
        <v>0</v>
      </c>
      <c r="I8" s="58">
        <v>0</v>
      </c>
      <c r="N8" s="62">
        <v>2023</v>
      </c>
      <c r="O8" s="60">
        <f t="shared" si="0"/>
        <v>2112798.7558342279</v>
      </c>
    </row>
    <row r="9" spans="1:15" x14ac:dyDescent="0.35">
      <c r="C9" s="61">
        <v>2024</v>
      </c>
      <c r="D9" s="58">
        <v>1360.3503773465391</v>
      </c>
      <c r="E9" s="58">
        <v>195.30063083653036</v>
      </c>
      <c r="F9" s="58">
        <v>0</v>
      </c>
      <c r="G9" s="58">
        <v>173706.51010677058</v>
      </c>
      <c r="H9" s="58">
        <v>0</v>
      </c>
      <c r="I9" s="58">
        <v>0</v>
      </c>
      <c r="N9" s="62">
        <v>2024</v>
      </c>
      <c r="O9" s="60">
        <f t="shared" si="0"/>
        <v>2002778.4014609826</v>
      </c>
    </row>
    <row r="10" spans="1:15" x14ac:dyDescent="0.35">
      <c r="C10" s="61">
        <v>2025</v>
      </c>
      <c r="D10" s="58">
        <v>1269.5776351219226</v>
      </c>
      <c r="E10" s="58">
        <v>189.41156566053661</v>
      </c>
      <c r="F10" s="58">
        <v>0</v>
      </c>
      <c r="G10" s="58">
        <v>168592.65438052651</v>
      </c>
      <c r="H10" s="58">
        <v>0</v>
      </c>
      <c r="I10" s="58">
        <v>0</v>
      </c>
      <c r="N10" s="62">
        <v>2025</v>
      </c>
      <c r="O10" s="60">
        <f t="shared" si="0"/>
        <v>1892758.0470877369</v>
      </c>
    </row>
    <row r="11" spans="1:15" x14ac:dyDescent="0.35">
      <c r="C11" s="61">
        <v>2026</v>
      </c>
      <c r="D11" s="58">
        <v>1179.2625600920721</v>
      </c>
      <c r="E11" s="58">
        <v>184.98875752836167</v>
      </c>
      <c r="F11" s="58">
        <v>0</v>
      </c>
      <c r="G11" s="58">
        <v>164807.25975434665</v>
      </c>
      <c r="H11" s="58">
        <v>0</v>
      </c>
      <c r="I11" s="58">
        <v>0</v>
      </c>
      <c r="N11" s="62">
        <v>2026</v>
      </c>
      <c r="O11" s="60">
        <f t="shared" si="0"/>
        <v>1788042.8379144869</v>
      </c>
    </row>
    <row r="12" spans="1:15" x14ac:dyDescent="0.35">
      <c r="C12" s="61">
        <v>2027</v>
      </c>
      <c r="D12" s="58">
        <v>1088.9474850622223</v>
      </c>
      <c r="E12" s="58">
        <v>180.56594939618645</v>
      </c>
      <c r="F12" s="58">
        <v>0</v>
      </c>
      <c r="G12" s="58">
        <v>161021.86512816648</v>
      </c>
      <c r="H12" s="58">
        <v>0</v>
      </c>
      <c r="I12" s="58">
        <v>0</v>
      </c>
      <c r="N12" s="62">
        <v>2027</v>
      </c>
      <c r="O12" s="60">
        <f t="shared" si="0"/>
        <v>1683327.6287412362</v>
      </c>
    </row>
    <row r="13" spans="1:15" x14ac:dyDescent="0.35">
      <c r="C13" s="61">
        <v>2028</v>
      </c>
      <c r="D13" s="58">
        <v>998.63241003237192</v>
      </c>
      <c r="E13" s="58">
        <v>176.14314126401189</v>
      </c>
      <c r="F13" s="58">
        <v>0</v>
      </c>
      <c r="G13" s="58">
        <v>157236.47050198598</v>
      </c>
      <c r="H13" s="58">
        <v>0</v>
      </c>
      <c r="I13" s="58">
        <v>0</v>
      </c>
      <c r="N13" s="62">
        <v>2028</v>
      </c>
      <c r="O13" s="60">
        <f t="shared" si="0"/>
        <v>1578612.4195679864</v>
      </c>
    </row>
    <row r="14" spans="1:15" x14ac:dyDescent="0.35">
      <c r="C14" s="61">
        <v>2029</v>
      </c>
      <c r="D14" s="58">
        <v>908.31733500252187</v>
      </c>
      <c r="E14" s="58">
        <v>171.72033313183681</v>
      </c>
      <c r="F14" s="58">
        <v>0</v>
      </c>
      <c r="G14" s="58">
        <v>153451.07587580555</v>
      </c>
      <c r="H14" s="58">
        <v>0</v>
      </c>
      <c r="I14" s="58">
        <v>0</v>
      </c>
      <c r="N14" s="62">
        <v>2029</v>
      </c>
      <c r="O14" s="60">
        <f t="shared" si="0"/>
        <v>1473897.2103947357</v>
      </c>
    </row>
    <row r="15" spans="1:15" x14ac:dyDescent="0.35">
      <c r="C15" s="61">
        <v>2030</v>
      </c>
      <c r="D15" s="58">
        <v>818.00225997267114</v>
      </c>
      <c r="E15" s="58">
        <v>167.29752499966165</v>
      </c>
      <c r="F15" s="58">
        <v>0</v>
      </c>
      <c r="G15" s="58">
        <v>149665.68124962546</v>
      </c>
      <c r="H15" s="58">
        <v>0</v>
      </c>
      <c r="I15" s="58">
        <v>0</v>
      </c>
      <c r="N15" s="62">
        <v>2030</v>
      </c>
      <c r="O15" s="60">
        <f t="shared" si="0"/>
        <v>1369182.0012214845</v>
      </c>
    </row>
    <row r="16" spans="1:15" ht="15.75" customHeight="1" x14ac:dyDescent="0.35">
      <c r="B16" s="66"/>
      <c r="C16" s="61">
        <v>2031</v>
      </c>
      <c r="D16" s="58">
        <v>807.27131641529161</v>
      </c>
      <c r="E16" s="58">
        <v>165.20630593716598</v>
      </c>
      <c r="F16" s="58">
        <v>0</v>
      </c>
      <c r="G16" s="58">
        <v>147796.12178145413</v>
      </c>
      <c r="H16" s="58">
        <v>0</v>
      </c>
      <c r="I16" s="58">
        <v>0</v>
      </c>
      <c r="N16" s="62">
        <v>2031</v>
      </c>
      <c r="O16" s="60">
        <f t="shared" si="0"/>
        <v>1351562.5724459442</v>
      </c>
    </row>
    <row r="17" spans="2:15" x14ac:dyDescent="0.35">
      <c r="B17" s="66"/>
      <c r="C17" s="61">
        <v>2032</v>
      </c>
      <c r="D17" s="58">
        <v>796.54037285791196</v>
      </c>
      <c r="E17" s="58">
        <v>163.11508687467028</v>
      </c>
      <c r="F17" s="58">
        <v>0</v>
      </c>
      <c r="G17" s="58">
        <v>145926.56231328327</v>
      </c>
      <c r="H17" s="58">
        <v>0</v>
      </c>
      <c r="I17" s="58">
        <v>0</v>
      </c>
      <c r="N17" s="62">
        <v>2032</v>
      </c>
      <c r="O17" s="60">
        <f t="shared" si="0"/>
        <v>1333943.1436704039</v>
      </c>
    </row>
    <row r="18" spans="2:15" x14ac:dyDescent="0.35">
      <c r="B18" s="66"/>
      <c r="C18" s="61">
        <v>2033</v>
      </c>
      <c r="D18" s="58">
        <v>785.80942930053266</v>
      </c>
      <c r="E18" s="58">
        <v>161.0238678121745</v>
      </c>
      <c r="F18" s="58">
        <v>0</v>
      </c>
      <c r="G18" s="58">
        <v>144057.00284511255</v>
      </c>
      <c r="H18" s="58">
        <v>0</v>
      </c>
      <c r="I18" s="58">
        <v>0</v>
      </c>
      <c r="N18" s="62">
        <v>2033</v>
      </c>
      <c r="O18" s="60">
        <f t="shared" si="0"/>
        <v>1316323.714894864</v>
      </c>
    </row>
    <row r="19" spans="2:15" x14ac:dyDescent="0.35">
      <c r="B19" s="66"/>
      <c r="C19" s="61">
        <v>2034</v>
      </c>
      <c r="D19" s="58">
        <v>775.07848574315346</v>
      </c>
      <c r="E19" s="58">
        <v>158.93264874967886</v>
      </c>
      <c r="F19" s="58">
        <v>0</v>
      </c>
      <c r="G19" s="58">
        <v>142187.44337694155</v>
      </c>
      <c r="H19" s="58">
        <v>0</v>
      </c>
      <c r="I19" s="58">
        <v>0</v>
      </c>
      <c r="N19" s="62">
        <v>2034</v>
      </c>
      <c r="O19" s="60">
        <f t="shared" si="0"/>
        <v>1298704.2861193244</v>
      </c>
    </row>
    <row r="20" spans="2:15" x14ac:dyDescent="0.35">
      <c r="B20" s="66"/>
      <c r="C20" s="61">
        <v>2035</v>
      </c>
      <c r="D20" s="58">
        <v>764.34754218577382</v>
      </c>
      <c r="E20" s="58">
        <v>156.84142968718282</v>
      </c>
      <c r="F20" s="58">
        <v>0</v>
      </c>
      <c r="G20" s="58">
        <v>140317.88390877112</v>
      </c>
      <c r="H20" s="58">
        <v>0</v>
      </c>
      <c r="I20" s="58">
        <v>0</v>
      </c>
      <c r="N20" s="62">
        <v>2035</v>
      </c>
      <c r="O20" s="60">
        <f t="shared" si="0"/>
        <v>1281084.8573437838</v>
      </c>
    </row>
    <row r="21" spans="2:15" x14ac:dyDescent="0.35">
      <c r="B21" s="66"/>
      <c r="C21" s="61">
        <v>2036</v>
      </c>
      <c r="D21" s="58">
        <v>753.61659862839474</v>
      </c>
      <c r="E21" s="58">
        <v>154.7502106246871</v>
      </c>
      <c r="F21" s="58">
        <v>0</v>
      </c>
      <c r="G21" s="58">
        <v>138448.32444059994</v>
      </c>
      <c r="H21" s="58">
        <v>0</v>
      </c>
      <c r="I21" s="58">
        <v>0</v>
      </c>
      <c r="N21" s="62">
        <v>2036</v>
      </c>
      <c r="O21" s="60">
        <f t="shared" si="0"/>
        <v>1263465.4285682437</v>
      </c>
    </row>
    <row r="22" spans="2:15" x14ac:dyDescent="0.35">
      <c r="B22" s="66"/>
      <c r="C22" s="61">
        <v>2037</v>
      </c>
      <c r="D22" s="58">
        <v>742.88565507101532</v>
      </c>
      <c r="E22" s="58">
        <v>152.65899156219135</v>
      </c>
      <c r="F22" s="58">
        <v>0</v>
      </c>
      <c r="G22" s="58">
        <v>136578.76497242897</v>
      </c>
      <c r="H22" s="58">
        <v>0</v>
      </c>
      <c r="I22" s="58">
        <v>0</v>
      </c>
      <c r="N22" s="62">
        <v>2037</v>
      </c>
      <c r="O22" s="60">
        <f t="shared" si="0"/>
        <v>1245845.9997927037</v>
      </c>
    </row>
    <row r="23" spans="2:15" x14ac:dyDescent="0.35">
      <c r="B23" s="66"/>
      <c r="C23" s="61">
        <v>2038</v>
      </c>
      <c r="D23" s="58">
        <v>732.15471151363602</v>
      </c>
      <c r="E23" s="58">
        <v>150.56777249969556</v>
      </c>
      <c r="F23" s="58">
        <v>0</v>
      </c>
      <c r="G23" s="58">
        <v>134709.20550425784</v>
      </c>
      <c r="H23" s="58">
        <v>0</v>
      </c>
      <c r="I23" s="58">
        <v>0</v>
      </c>
      <c r="N23" s="62">
        <v>2038</v>
      </c>
      <c r="O23" s="60">
        <f t="shared" si="0"/>
        <v>1228226.5710171633</v>
      </c>
    </row>
    <row r="24" spans="2:15" x14ac:dyDescent="0.35">
      <c r="B24" s="66"/>
      <c r="C24" s="61">
        <v>2039</v>
      </c>
      <c r="D24" s="58">
        <v>721.4237679562566</v>
      </c>
      <c r="E24" s="58">
        <v>148.47655343719961</v>
      </c>
      <c r="F24" s="58">
        <v>0</v>
      </c>
      <c r="G24" s="58">
        <v>132839.64603608736</v>
      </c>
      <c r="H24" s="58">
        <v>0</v>
      </c>
      <c r="I24" s="58">
        <v>0</v>
      </c>
      <c r="N24" s="62">
        <v>2039</v>
      </c>
      <c r="O24" s="60">
        <f t="shared" si="0"/>
        <v>1210607.142241623</v>
      </c>
    </row>
    <row r="25" spans="2:15" x14ac:dyDescent="0.35">
      <c r="B25" s="66"/>
      <c r="C25" s="61">
        <v>2040</v>
      </c>
      <c r="D25" s="58">
        <v>710.69282439887718</v>
      </c>
      <c r="E25" s="58">
        <v>146.38533437470414</v>
      </c>
      <c r="F25" s="58">
        <v>0</v>
      </c>
      <c r="G25" s="58">
        <v>130970.08656791609</v>
      </c>
      <c r="H25" s="58">
        <v>0</v>
      </c>
      <c r="I25" s="58">
        <v>0</v>
      </c>
      <c r="N25" s="62">
        <v>2040</v>
      </c>
      <c r="O25" s="60">
        <f t="shared" si="0"/>
        <v>1192987.7134660832</v>
      </c>
    </row>
    <row r="26" spans="2:15" x14ac:dyDescent="0.35">
      <c r="B26" s="66"/>
      <c r="C26" s="61">
        <v>2041</v>
      </c>
      <c r="D26" s="58">
        <v>699.96188084149776</v>
      </c>
      <c r="E26" s="58">
        <v>144.29411531220833</v>
      </c>
      <c r="F26" s="58">
        <v>0</v>
      </c>
      <c r="G26" s="58">
        <v>129100.52709974523</v>
      </c>
      <c r="H26" s="58">
        <v>0</v>
      </c>
      <c r="I26" s="58">
        <v>0</v>
      </c>
      <c r="N26" s="62">
        <v>2041</v>
      </c>
      <c r="O26" s="60">
        <f t="shared" si="0"/>
        <v>1175368.2846905431</v>
      </c>
    </row>
    <row r="27" spans="2:15" x14ac:dyDescent="0.35">
      <c r="B27" s="66"/>
      <c r="C27" s="61">
        <v>2042</v>
      </c>
      <c r="D27" s="58">
        <v>689.23093728411823</v>
      </c>
      <c r="E27" s="58">
        <v>142.20289624971261</v>
      </c>
      <c r="F27" s="58">
        <v>0</v>
      </c>
      <c r="G27" s="58">
        <v>127230.96763157455</v>
      </c>
      <c r="H27" s="58">
        <v>0</v>
      </c>
      <c r="I27" s="58">
        <v>0</v>
      </c>
      <c r="N27" s="62">
        <v>2042</v>
      </c>
      <c r="O27" s="60">
        <f t="shared" si="0"/>
        <v>1157748.855915003</v>
      </c>
    </row>
    <row r="28" spans="2:15" x14ac:dyDescent="0.35">
      <c r="B28" s="66"/>
      <c r="C28" s="61">
        <v>2043</v>
      </c>
      <c r="D28" s="58">
        <v>678.49999372673892</v>
      </c>
      <c r="E28" s="58">
        <v>140.11167718721683</v>
      </c>
      <c r="F28" s="58">
        <v>0</v>
      </c>
      <c r="G28" s="58">
        <v>125361.40816340345</v>
      </c>
      <c r="H28" s="58">
        <v>0</v>
      </c>
      <c r="I28" s="58">
        <v>0</v>
      </c>
      <c r="N28" s="62">
        <v>2043</v>
      </c>
      <c r="O28" s="60">
        <f t="shared" si="0"/>
        <v>1140129.4271394627</v>
      </c>
    </row>
    <row r="29" spans="2:15" x14ac:dyDescent="0.35">
      <c r="B29" s="66"/>
      <c r="C29" s="61">
        <v>2044</v>
      </c>
      <c r="D29" s="58">
        <v>667.76905016935962</v>
      </c>
      <c r="E29" s="58">
        <v>138.02045812472099</v>
      </c>
      <c r="F29" s="58">
        <v>0</v>
      </c>
      <c r="G29" s="58">
        <v>123491.84869523256</v>
      </c>
      <c r="H29" s="58">
        <v>0</v>
      </c>
      <c r="I29" s="58">
        <v>0</v>
      </c>
      <c r="N29" s="62">
        <v>2044</v>
      </c>
      <c r="O29" s="60">
        <f t="shared" si="0"/>
        <v>1122509.9983639226</v>
      </c>
    </row>
    <row r="30" spans="2:15" x14ac:dyDescent="0.35">
      <c r="B30" s="66"/>
      <c r="C30" s="61">
        <v>2045</v>
      </c>
      <c r="D30" s="58">
        <v>657.03810661198031</v>
      </c>
      <c r="E30" s="58">
        <v>135.92923906222524</v>
      </c>
      <c r="F30" s="58">
        <v>0</v>
      </c>
      <c r="G30" s="58">
        <v>121622.28922706154</v>
      </c>
      <c r="H30" s="58">
        <v>0</v>
      </c>
      <c r="I30" s="58">
        <v>0</v>
      </c>
      <c r="N30" s="62">
        <v>2045</v>
      </c>
      <c r="O30" s="60">
        <f t="shared" si="0"/>
        <v>1104890.5695883825</v>
      </c>
    </row>
    <row r="31" spans="2:15" x14ac:dyDescent="0.35">
      <c r="B31" s="66"/>
      <c r="C31" s="61">
        <v>2046</v>
      </c>
      <c r="D31" s="58">
        <v>646.30716305460066</v>
      </c>
      <c r="E31" s="58">
        <v>133.83801999972957</v>
      </c>
      <c r="F31" s="58">
        <v>0</v>
      </c>
      <c r="G31" s="58">
        <v>119752.72975889093</v>
      </c>
      <c r="H31" s="58">
        <v>0</v>
      </c>
      <c r="I31" s="58">
        <v>0</v>
      </c>
      <c r="N31" s="62">
        <v>2046</v>
      </c>
      <c r="O31" s="60">
        <f t="shared" si="0"/>
        <v>1087271.1408128426</v>
      </c>
    </row>
    <row r="32" spans="2:15" x14ac:dyDescent="0.35">
      <c r="B32" s="66"/>
      <c r="C32" s="61">
        <v>2047</v>
      </c>
      <c r="D32" s="58">
        <v>635.57621949722125</v>
      </c>
      <c r="E32" s="58">
        <v>131.74680093723362</v>
      </c>
      <c r="F32" s="58">
        <v>0</v>
      </c>
      <c r="G32" s="58">
        <v>117883.17029071985</v>
      </c>
      <c r="H32" s="58">
        <v>0</v>
      </c>
      <c r="I32" s="58">
        <v>0</v>
      </c>
      <c r="N32" s="62">
        <v>2047</v>
      </c>
      <c r="O32" s="60">
        <f t="shared" si="0"/>
        <v>1069651.7120373019</v>
      </c>
    </row>
    <row r="33" spans="2:15" x14ac:dyDescent="0.35">
      <c r="B33" s="66"/>
      <c r="C33" s="61">
        <v>2048</v>
      </c>
      <c r="D33" s="58">
        <v>624.8452759398416</v>
      </c>
      <c r="E33" s="58">
        <v>129.65558187473798</v>
      </c>
      <c r="F33" s="58">
        <v>0</v>
      </c>
      <c r="G33" s="58">
        <v>116013.61082254902</v>
      </c>
      <c r="H33" s="58">
        <v>0</v>
      </c>
      <c r="I33" s="58">
        <v>0</v>
      </c>
      <c r="N33" s="62">
        <v>2048</v>
      </c>
      <c r="O33" s="60">
        <f t="shared" si="0"/>
        <v>1052032.2832617618</v>
      </c>
    </row>
    <row r="34" spans="2:15" x14ac:dyDescent="0.35">
      <c r="B34" s="66"/>
      <c r="C34" s="61">
        <v>2049</v>
      </c>
      <c r="D34" s="58">
        <v>614.11433238246275</v>
      </c>
      <c r="E34" s="58">
        <v>127.56436281224204</v>
      </c>
      <c r="F34" s="58">
        <v>0</v>
      </c>
      <c r="G34" s="58">
        <v>114144.05135437811</v>
      </c>
      <c r="H34" s="58">
        <v>0</v>
      </c>
      <c r="I34" s="58">
        <v>0</v>
      </c>
      <c r="N34" s="62">
        <v>2049</v>
      </c>
      <c r="O34" s="60">
        <f t="shared" si="0"/>
        <v>1034412.8544862218</v>
      </c>
    </row>
    <row r="35" spans="2:15" x14ac:dyDescent="0.35">
      <c r="B35" s="66"/>
      <c r="C35" s="61">
        <v>2050</v>
      </c>
      <c r="D35" s="58">
        <v>603.38338882508265</v>
      </c>
      <c r="E35" s="58">
        <v>125.47314374974641</v>
      </c>
      <c r="F35" s="64">
        <v>0</v>
      </c>
      <c r="G35" s="58">
        <v>112274.49188620705</v>
      </c>
      <c r="H35" s="64">
        <v>0</v>
      </c>
      <c r="I35" s="64">
        <v>0</v>
      </c>
      <c r="N35" s="62">
        <v>2050</v>
      </c>
      <c r="O35" s="60">
        <f t="shared" si="0"/>
        <v>1016793.425710681</v>
      </c>
    </row>
  </sheetData>
  <mergeCells count="2">
    <mergeCell ref="C2:I2"/>
    <mergeCell ref="K2:O2"/>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23053-C1E0-4CCA-8705-E466C86CEA33}">
  <dimension ref="A1:O35"/>
  <sheetViews>
    <sheetView zoomScale="85" zoomScaleNormal="85" workbookViewId="0">
      <selection activeCell="B3" sqref="B3"/>
    </sheetView>
  </sheetViews>
  <sheetFormatPr defaultColWidth="9.1796875" defaultRowHeight="15.5" x14ac:dyDescent="0.35"/>
  <cols>
    <col min="1" max="3" width="9.1796875" style="13"/>
    <col min="4" max="4" width="30.54296875" style="13" bestFit="1" customWidth="1"/>
    <col min="5" max="5" width="32.54296875" style="13" bestFit="1" customWidth="1"/>
    <col min="6" max="6" width="31.26953125" style="13" bestFit="1" customWidth="1"/>
    <col min="7" max="7" width="38.26953125" style="13" bestFit="1" customWidth="1"/>
    <col min="8" max="8" width="28.7265625" style="13" bestFit="1" customWidth="1"/>
    <col min="9" max="9" width="30" style="13" bestFit="1" customWidth="1"/>
    <col min="10" max="14" width="9.1796875" style="13"/>
    <col min="15" max="15" width="32.26953125" style="13" bestFit="1" customWidth="1"/>
    <col min="16" max="16384" width="9.1796875" style="13"/>
  </cols>
  <sheetData>
    <row r="1" spans="1:15" x14ac:dyDescent="0.35">
      <c r="A1" s="13" t="s">
        <v>26</v>
      </c>
    </row>
    <row r="2" spans="1:15" ht="42.75" customHeight="1" x14ac:dyDescent="0.35">
      <c r="C2" s="88" t="s">
        <v>137</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1781.0814893371623</v>
      </c>
      <c r="E5" s="58">
        <v>175.0462384196012</v>
      </c>
      <c r="F5" s="58">
        <v>0</v>
      </c>
      <c r="G5" s="58">
        <v>154290.6882235829</v>
      </c>
      <c r="H5" s="58">
        <v>0</v>
      </c>
      <c r="I5" s="58">
        <v>0</v>
      </c>
      <c r="L5" s="59" t="s">
        <v>16</v>
      </c>
      <c r="M5" s="65">
        <v>2400</v>
      </c>
      <c r="N5" s="62">
        <v>2020</v>
      </c>
      <c r="O5" s="60">
        <f t="shared" ref="O5:O35" si="0">D5*$M$4+E5*$M$5+F5*$M$6+G5</f>
        <v>2355483.1497677881</v>
      </c>
    </row>
    <row r="6" spans="1:15" x14ac:dyDescent="0.35">
      <c r="C6" s="61">
        <v>2021</v>
      </c>
      <c r="D6" s="58">
        <v>1759.6161269120289</v>
      </c>
      <c r="E6" s="58">
        <v>162.72557678146237</v>
      </c>
      <c r="F6" s="58">
        <v>0</v>
      </c>
      <c r="G6" s="58">
        <v>143171.83437961788</v>
      </c>
      <c r="H6" s="58">
        <v>0</v>
      </c>
      <c r="I6" s="58">
        <v>0</v>
      </c>
      <c r="L6" s="59" t="s">
        <v>17</v>
      </c>
      <c r="M6" s="13">
        <v>600</v>
      </c>
      <c r="N6" s="62">
        <v>2021</v>
      </c>
      <c r="O6" s="60">
        <f t="shared" si="0"/>
        <v>2293329.3455671566</v>
      </c>
    </row>
    <row r="7" spans="1:15" x14ac:dyDescent="0.35">
      <c r="C7" s="61">
        <v>2022</v>
      </c>
      <c r="D7" s="58">
        <v>1738.1507644868957</v>
      </c>
      <c r="E7" s="58">
        <v>150.40491514332308</v>
      </c>
      <c r="F7" s="58">
        <v>0</v>
      </c>
      <c r="G7" s="58">
        <v>132052.98053565278</v>
      </c>
      <c r="H7" s="58">
        <v>0</v>
      </c>
      <c r="I7" s="58">
        <v>0</v>
      </c>
      <c r="N7" s="62">
        <v>2022</v>
      </c>
      <c r="O7" s="60">
        <f t="shared" si="0"/>
        <v>2231175.5413665241</v>
      </c>
    </row>
    <row r="8" spans="1:15" x14ac:dyDescent="0.35">
      <c r="C8" s="61">
        <v>2023</v>
      </c>
      <c r="D8" s="58">
        <v>1716.6854020617625</v>
      </c>
      <c r="E8" s="58">
        <v>138.08425350518414</v>
      </c>
      <c r="F8" s="58">
        <v>0</v>
      </c>
      <c r="G8" s="58">
        <v>120934.12669168712</v>
      </c>
      <c r="H8" s="58">
        <v>0</v>
      </c>
      <c r="I8" s="58">
        <v>0</v>
      </c>
      <c r="N8" s="62">
        <v>2023</v>
      </c>
      <c r="O8" s="60">
        <f t="shared" si="0"/>
        <v>2169021.7371658916</v>
      </c>
    </row>
    <row r="9" spans="1:15" x14ac:dyDescent="0.35">
      <c r="C9" s="61">
        <v>2024</v>
      </c>
      <c r="D9" s="58">
        <v>1695.2200396366302</v>
      </c>
      <c r="E9" s="58">
        <v>125.76359186704475</v>
      </c>
      <c r="F9" s="58">
        <v>0</v>
      </c>
      <c r="G9" s="58">
        <v>109815.2728477221</v>
      </c>
      <c r="H9" s="58">
        <v>0</v>
      </c>
      <c r="I9" s="58">
        <v>0</v>
      </c>
      <c r="N9" s="62">
        <v>2024</v>
      </c>
      <c r="O9" s="60">
        <f t="shared" si="0"/>
        <v>2106867.9329652595</v>
      </c>
    </row>
    <row r="10" spans="1:15" x14ac:dyDescent="0.35">
      <c r="C10" s="61">
        <v>2025</v>
      </c>
      <c r="D10" s="58">
        <v>1673.754677211497</v>
      </c>
      <c r="E10" s="58">
        <v>113.44293022890575</v>
      </c>
      <c r="F10" s="58">
        <v>0</v>
      </c>
      <c r="G10" s="58">
        <v>98696.419003756746</v>
      </c>
      <c r="H10" s="58">
        <v>0</v>
      </c>
      <c r="I10" s="58">
        <v>0</v>
      </c>
      <c r="N10" s="62">
        <v>2025</v>
      </c>
      <c r="O10" s="60">
        <f t="shared" si="0"/>
        <v>2044714.1287646275</v>
      </c>
    </row>
    <row r="11" spans="1:15" x14ac:dyDescent="0.35">
      <c r="C11" s="61">
        <v>2026</v>
      </c>
      <c r="D11" s="58">
        <v>1654.2090853075333</v>
      </c>
      <c r="E11" s="58">
        <v>107.2727575953779</v>
      </c>
      <c r="F11" s="58">
        <v>0</v>
      </c>
      <c r="G11" s="58">
        <v>93150.043343913829</v>
      </c>
      <c r="H11" s="58">
        <v>0</v>
      </c>
      <c r="I11" s="58">
        <v>0</v>
      </c>
      <c r="N11" s="62">
        <v>2026</v>
      </c>
      <c r="O11" s="60">
        <f t="shared" si="0"/>
        <v>2004813.7468803541</v>
      </c>
    </row>
    <row r="12" spans="1:15" x14ac:dyDescent="0.35">
      <c r="C12" s="61">
        <v>2027</v>
      </c>
      <c r="D12" s="58">
        <v>1634.6634934035699</v>
      </c>
      <c r="E12" s="58">
        <v>101.10258496185016</v>
      </c>
      <c r="F12" s="58">
        <v>0</v>
      </c>
      <c r="G12" s="58">
        <v>87603.667684070591</v>
      </c>
      <c r="H12" s="58">
        <v>0</v>
      </c>
      <c r="I12" s="58">
        <v>0</v>
      </c>
      <c r="N12" s="62">
        <v>2027</v>
      </c>
      <c r="O12" s="60">
        <f t="shared" si="0"/>
        <v>1964913.3649960808</v>
      </c>
    </row>
    <row r="13" spans="1:15" x14ac:dyDescent="0.35">
      <c r="C13" s="61">
        <v>2028</v>
      </c>
      <c r="D13" s="58">
        <v>1615.1179014996064</v>
      </c>
      <c r="E13" s="58">
        <v>94.9324123283224</v>
      </c>
      <c r="F13" s="58">
        <v>0</v>
      </c>
      <c r="G13" s="58">
        <v>82057.292024226655</v>
      </c>
      <c r="H13" s="58">
        <v>0</v>
      </c>
      <c r="I13" s="58">
        <v>0</v>
      </c>
      <c r="N13" s="62">
        <v>2028</v>
      </c>
      <c r="O13" s="60">
        <f t="shared" si="0"/>
        <v>1925012.9831118069</v>
      </c>
    </row>
    <row r="14" spans="1:15" x14ac:dyDescent="0.35">
      <c r="C14" s="61">
        <v>2029</v>
      </c>
      <c r="D14" s="58">
        <v>1595.5723095956421</v>
      </c>
      <c r="E14" s="58">
        <v>88.762239694794559</v>
      </c>
      <c r="F14" s="58">
        <v>0</v>
      </c>
      <c r="G14" s="58">
        <v>76510.916364384437</v>
      </c>
      <c r="H14" s="58">
        <v>0</v>
      </c>
      <c r="I14" s="58">
        <v>0</v>
      </c>
      <c r="N14" s="62">
        <v>2029</v>
      </c>
      <c r="O14" s="60">
        <f t="shared" si="0"/>
        <v>1885112.6012275335</v>
      </c>
    </row>
    <row r="15" spans="1:15" x14ac:dyDescent="0.35">
      <c r="C15" s="61">
        <v>2030</v>
      </c>
      <c r="D15" s="58">
        <v>1576.0267176916805</v>
      </c>
      <c r="E15" s="58">
        <v>82.592067061266434</v>
      </c>
      <c r="F15" s="58">
        <v>0</v>
      </c>
      <c r="G15" s="58">
        <v>70964.540704541054</v>
      </c>
      <c r="H15" s="58">
        <v>0</v>
      </c>
      <c r="I15" s="58">
        <v>0</v>
      </c>
      <c r="N15" s="62">
        <v>2030</v>
      </c>
      <c r="O15" s="60">
        <f t="shared" si="0"/>
        <v>1845212.2193432611</v>
      </c>
    </row>
    <row r="16" spans="1:15" ht="15.75" customHeight="1" x14ac:dyDescent="0.35">
      <c r="B16" s="66"/>
      <c r="C16" s="61">
        <v>2031</v>
      </c>
      <c r="D16" s="58">
        <v>1547.9193247700894</v>
      </c>
      <c r="E16" s="58">
        <v>80.976135314415657</v>
      </c>
      <c r="F16" s="58">
        <v>0</v>
      </c>
      <c r="G16" s="58">
        <v>69569.301732131164</v>
      </c>
      <c r="H16" s="58">
        <v>0</v>
      </c>
      <c r="I16" s="58">
        <v>0</v>
      </c>
      <c r="N16" s="62">
        <v>2031</v>
      </c>
      <c r="O16" s="60">
        <f t="shared" si="0"/>
        <v>1811831.351256818</v>
      </c>
    </row>
    <row r="17" spans="2:15" x14ac:dyDescent="0.35">
      <c r="B17" s="66"/>
      <c r="C17" s="61">
        <v>2032</v>
      </c>
      <c r="D17" s="58">
        <v>1519.8119318484976</v>
      </c>
      <c r="E17" s="58">
        <v>79.360203567564895</v>
      </c>
      <c r="F17" s="58">
        <v>0</v>
      </c>
      <c r="G17" s="58">
        <v>68174.062759721957</v>
      </c>
      <c r="H17" s="58">
        <v>0</v>
      </c>
      <c r="I17" s="58">
        <v>0</v>
      </c>
      <c r="N17" s="62">
        <v>2032</v>
      </c>
      <c r="O17" s="60">
        <f t="shared" si="0"/>
        <v>1778450.4831703752</v>
      </c>
    </row>
    <row r="18" spans="2:15" x14ac:dyDescent="0.35">
      <c r="B18" s="66"/>
      <c r="C18" s="61">
        <v>2033</v>
      </c>
      <c r="D18" s="58">
        <v>1491.7045389269063</v>
      </c>
      <c r="E18" s="58">
        <v>77.744271820713848</v>
      </c>
      <c r="F18" s="58">
        <v>0</v>
      </c>
      <c r="G18" s="58">
        <v>66778.823787312751</v>
      </c>
      <c r="H18" s="58">
        <v>0</v>
      </c>
      <c r="I18" s="58">
        <v>0</v>
      </c>
      <c r="N18" s="62">
        <v>2033</v>
      </c>
      <c r="O18" s="60">
        <f t="shared" si="0"/>
        <v>1745069.6150839322</v>
      </c>
    </row>
    <row r="19" spans="2:15" x14ac:dyDescent="0.35">
      <c r="B19" s="66"/>
      <c r="C19" s="61">
        <v>2034</v>
      </c>
      <c r="D19" s="58">
        <v>1463.5971460053147</v>
      </c>
      <c r="E19" s="58">
        <v>76.128340073863086</v>
      </c>
      <c r="F19" s="58">
        <v>0</v>
      </c>
      <c r="G19" s="58">
        <v>65383.584814903086</v>
      </c>
      <c r="H19" s="58">
        <v>0</v>
      </c>
      <c r="I19" s="58">
        <v>0</v>
      </c>
      <c r="N19" s="62">
        <v>2034</v>
      </c>
      <c r="O19" s="60">
        <f t="shared" si="0"/>
        <v>1711688.7469974894</v>
      </c>
    </row>
    <row r="20" spans="2:15" x14ac:dyDescent="0.35">
      <c r="B20" s="66"/>
      <c r="C20" s="61">
        <v>2035</v>
      </c>
      <c r="D20" s="58">
        <v>1435.4897530837231</v>
      </c>
      <c r="E20" s="58">
        <v>74.512408327012409</v>
      </c>
      <c r="F20" s="58">
        <v>0</v>
      </c>
      <c r="G20" s="58">
        <v>63988.345842494273</v>
      </c>
      <c r="H20" s="58">
        <v>0</v>
      </c>
      <c r="I20" s="58">
        <v>0</v>
      </c>
      <c r="N20" s="62">
        <v>2035</v>
      </c>
      <c r="O20" s="60">
        <f t="shared" si="0"/>
        <v>1678307.878911047</v>
      </c>
    </row>
    <row r="21" spans="2:15" x14ac:dyDescent="0.35">
      <c r="B21" s="66"/>
      <c r="C21" s="61">
        <v>2036</v>
      </c>
      <c r="D21" s="58">
        <v>1407.3823601621318</v>
      </c>
      <c r="E21" s="58">
        <v>72.896476580161547</v>
      </c>
      <c r="F21" s="58">
        <v>0</v>
      </c>
      <c r="G21" s="58">
        <v>62593.106870084688</v>
      </c>
      <c r="H21" s="58">
        <v>0</v>
      </c>
      <c r="I21" s="58">
        <v>0</v>
      </c>
      <c r="N21" s="62">
        <v>2036</v>
      </c>
      <c r="O21" s="60">
        <f t="shared" si="0"/>
        <v>1644927.0108246042</v>
      </c>
    </row>
    <row r="22" spans="2:15" x14ac:dyDescent="0.35">
      <c r="B22" s="66"/>
      <c r="C22" s="61">
        <v>2037</v>
      </c>
      <c r="D22" s="58">
        <v>1379.2749672405407</v>
      </c>
      <c r="E22" s="58">
        <v>71.280544833310245</v>
      </c>
      <c r="F22" s="58">
        <v>0</v>
      </c>
      <c r="G22" s="58">
        <v>61197.867897675016</v>
      </c>
      <c r="H22" s="58">
        <v>0</v>
      </c>
      <c r="I22" s="58">
        <v>0</v>
      </c>
      <c r="N22" s="62">
        <v>2037</v>
      </c>
      <c r="O22" s="60">
        <f t="shared" si="0"/>
        <v>1611546.1427381602</v>
      </c>
    </row>
    <row r="23" spans="2:15" x14ac:dyDescent="0.35">
      <c r="B23" s="66"/>
      <c r="C23" s="61">
        <v>2038</v>
      </c>
      <c r="D23" s="58">
        <v>1351.1675743189489</v>
      </c>
      <c r="E23" s="58">
        <v>69.664613086459823</v>
      </c>
      <c r="F23" s="58">
        <v>0</v>
      </c>
      <c r="G23" s="58">
        <v>59802.628925265977</v>
      </c>
      <c r="H23" s="58">
        <v>0</v>
      </c>
      <c r="I23" s="58">
        <v>0</v>
      </c>
      <c r="N23" s="62">
        <v>2038</v>
      </c>
      <c r="O23" s="60">
        <f t="shared" si="0"/>
        <v>1578165.2746517186</v>
      </c>
    </row>
    <row r="24" spans="2:15" x14ac:dyDescent="0.35">
      <c r="B24" s="66"/>
      <c r="C24" s="61">
        <v>2039</v>
      </c>
      <c r="D24" s="58">
        <v>1323.0601813973583</v>
      </c>
      <c r="E24" s="58">
        <v>68.048681339608777</v>
      </c>
      <c r="F24" s="58">
        <v>0</v>
      </c>
      <c r="G24" s="58">
        <v>58407.38995285608</v>
      </c>
      <c r="H24" s="58">
        <v>0</v>
      </c>
      <c r="I24" s="58">
        <v>0</v>
      </c>
      <c r="N24" s="62">
        <v>2039</v>
      </c>
      <c r="O24" s="60">
        <f t="shared" si="0"/>
        <v>1544784.4065652753</v>
      </c>
    </row>
    <row r="25" spans="2:15" x14ac:dyDescent="0.35">
      <c r="B25" s="66"/>
      <c r="C25" s="61">
        <v>2040</v>
      </c>
      <c r="D25" s="58">
        <v>1294.9527884757663</v>
      </c>
      <c r="E25" s="58">
        <v>66.432749592757929</v>
      </c>
      <c r="F25" s="58">
        <v>0</v>
      </c>
      <c r="G25" s="58">
        <v>57012.150980447179</v>
      </c>
      <c r="H25" s="58">
        <v>0</v>
      </c>
      <c r="I25" s="58">
        <v>0</v>
      </c>
      <c r="N25" s="62">
        <v>2040</v>
      </c>
      <c r="O25" s="60">
        <f t="shared" si="0"/>
        <v>1511403.5384788325</v>
      </c>
    </row>
    <row r="26" spans="2:15" x14ac:dyDescent="0.35">
      <c r="B26" s="66"/>
      <c r="C26" s="61">
        <v>2041</v>
      </c>
      <c r="D26" s="58">
        <v>1266.845395554175</v>
      </c>
      <c r="E26" s="58">
        <v>64.816817845906968</v>
      </c>
      <c r="F26" s="58">
        <v>0</v>
      </c>
      <c r="G26" s="58">
        <v>55616.912008037674</v>
      </c>
      <c r="H26" s="58">
        <v>0</v>
      </c>
      <c r="I26" s="58">
        <v>0</v>
      </c>
      <c r="N26" s="62">
        <v>2041</v>
      </c>
      <c r="O26" s="60">
        <f t="shared" si="0"/>
        <v>1478022.6703923894</v>
      </c>
    </row>
    <row r="27" spans="2:15" x14ac:dyDescent="0.35">
      <c r="B27" s="66"/>
      <c r="C27" s="61">
        <v>2042</v>
      </c>
      <c r="D27" s="58">
        <v>1238.7380026325836</v>
      </c>
      <c r="E27" s="58">
        <v>63.200886099056213</v>
      </c>
      <c r="F27" s="58">
        <v>0</v>
      </c>
      <c r="G27" s="58">
        <v>54221.673035628119</v>
      </c>
      <c r="H27" s="58">
        <v>0</v>
      </c>
      <c r="I27" s="58">
        <v>0</v>
      </c>
      <c r="N27" s="62">
        <v>2042</v>
      </c>
      <c r="O27" s="60">
        <f t="shared" si="0"/>
        <v>1444641.8023059468</v>
      </c>
    </row>
    <row r="28" spans="2:15" x14ac:dyDescent="0.35">
      <c r="B28" s="66"/>
      <c r="C28" s="61">
        <v>2043</v>
      </c>
      <c r="D28" s="58">
        <v>1210.6306097109923</v>
      </c>
      <c r="E28" s="58">
        <v>61.584954352205436</v>
      </c>
      <c r="F28" s="58">
        <v>0</v>
      </c>
      <c r="G28" s="58">
        <v>52826.43406321857</v>
      </c>
      <c r="H28" s="58">
        <v>0</v>
      </c>
      <c r="I28" s="58">
        <v>0</v>
      </c>
      <c r="N28" s="62">
        <v>2043</v>
      </c>
      <c r="O28" s="60">
        <f t="shared" si="0"/>
        <v>1411260.9342195038</v>
      </c>
    </row>
    <row r="29" spans="2:15" x14ac:dyDescent="0.35">
      <c r="B29" s="66"/>
      <c r="C29" s="61">
        <v>2044</v>
      </c>
      <c r="D29" s="58">
        <v>1182.523216789401</v>
      </c>
      <c r="E29" s="58">
        <v>59.969022605354489</v>
      </c>
      <c r="F29" s="58">
        <v>0</v>
      </c>
      <c r="G29" s="58">
        <v>51431.195090809175</v>
      </c>
      <c r="H29" s="58">
        <v>0</v>
      </c>
      <c r="I29" s="58">
        <v>0</v>
      </c>
      <c r="N29" s="62">
        <v>2044</v>
      </c>
      <c r="O29" s="60">
        <f t="shared" si="0"/>
        <v>1377880.0661330607</v>
      </c>
    </row>
    <row r="30" spans="2:15" x14ac:dyDescent="0.35">
      <c r="B30" s="66"/>
      <c r="C30" s="61">
        <v>2045</v>
      </c>
      <c r="D30" s="58">
        <v>1154.4158238678092</v>
      </c>
      <c r="E30" s="58">
        <v>58.353090858503812</v>
      </c>
      <c r="F30" s="58">
        <v>0</v>
      </c>
      <c r="G30" s="58">
        <v>50035.956118399896</v>
      </c>
      <c r="H30" s="58">
        <v>0</v>
      </c>
      <c r="I30" s="58">
        <v>0</v>
      </c>
      <c r="N30" s="62">
        <v>2045</v>
      </c>
      <c r="O30" s="60">
        <f t="shared" si="0"/>
        <v>1344499.1980466184</v>
      </c>
    </row>
    <row r="31" spans="2:15" x14ac:dyDescent="0.35">
      <c r="B31" s="66"/>
      <c r="C31" s="61">
        <v>2046</v>
      </c>
      <c r="D31" s="58">
        <v>1126.3084309462186</v>
      </c>
      <c r="E31" s="58">
        <v>56.737159111652673</v>
      </c>
      <c r="F31" s="58">
        <v>0</v>
      </c>
      <c r="G31" s="58">
        <v>48640.717145990078</v>
      </c>
      <c r="H31" s="58">
        <v>0</v>
      </c>
      <c r="I31" s="58">
        <v>0</v>
      </c>
      <c r="N31" s="62">
        <v>2046</v>
      </c>
      <c r="O31" s="60">
        <f t="shared" si="0"/>
        <v>1311118.3299601751</v>
      </c>
    </row>
    <row r="32" spans="2:15" x14ac:dyDescent="0.35">
      <c r="B32" s="66"/>
      <c r="C32" s="61">
        <v>2047</v>
      </c>
      <c r="D32" s="58">
        <v>1098.2010380246275</v>
      </c>
      <c r="E32" s="58">
        <v>55.121227364801726</v>
      </c>
      <c r="F32" s="58">
        <v>0</v>
      </c>
      <c r="G32" s="58">
        <v>47245.478173580792</v>
      </c>
      <c r="H32" s="58">
        <v>0</v>
      </c>
      <c r="I32" s="58">
        <v>0</v>
      </c>
      <c r="N32" s="62">
        <v>2047</v>
      </c>
      <c r="O32" s="60">
        <f t="shared" si="0"/>
        <v>1277737.4618737323</v>
      </c>
    </row>
    <row r="33" spans="2:15" x14ac:dyDescent="0.35">
      <c r="B33" s="66"/>
      <c r="C33" s="61">
        <v>2048</v>
      </c>
      <c r="D33" s="58">
        <v>1070.093645103035</v>
      </c>
      <c r="E33" s="58">
        <v>53.505295617951049</v>
      </c>
      <c r="F33" s="58">
        <v>0</v>
      </c>
      <c r="G33" s="58">
        <v>45850.239201171629</v>
      </c>
      <c r="H33" s="58">
        <v>0</v>
      </c>
      <c r="I33" s="58">
        <v>0</v>
      </c>
      <c r="N33" s="62">
        <v>2048</v>
      </c>
      <c r="O33" s="60">
        <f t="shared" si="0"/>
        <v>1244356.593787289</v>
      </c>
    </row>
    <row r="34" spans="2:15" x14ac:dyDescent="0.35">
      <c r="B34" s="66"/>
      <c r="C34" s="61">
        <v>2049</v>
      </c>
      <c r="D34" s="58">
        <v>1041.9862521814441</v>
      </c>
      <c r="E34" s="58">
        <v>51.889363871100194</v>
      </c>
      <c r="F34" s="58">
        <v>0</v>
      </c>
      <c r="G34" s="58">
        <v>44455.000228762045</v>
      </c>
      <c r="H34" s="58">
        <v>0</v>
      </c>
      <c r="I34" s="58">
        <v>0</v>
      </c>
      <c r="N34" s="62">
        <v>2049</v>
      </c>
      <c r="O34" s="60">
        <f t="shared" si="0"/>
        <v>1210975.7257008464</v>
      </c>
    </row>
    <row r="35" spans="2:15" x14ac:dyDescent="0.35">
      <c r="B35" s="66"/>
      <c r="C35" s="61">
        <v>2050</v>
      </c>
      <c r="D35" s="58">
        <v>1013.8788592598513</v>
      </c>
      <c r="E35" s="58">
        <v>50.273432124249418</v>
      </c>
      <c r="F35" s="64">
        <v>0</v>
      </c>
      <c r="G35" s="58">
        <v>43059.761256353078</v>
      </c>
      <c r="H35" s="64">
        <v>0</v>
      </c>
      <c r="I35" s="64">
        <v>0</v>
      </c>
      <c r="N35" s="62">
        <v>2050</v>
      </c>
      <c r="O35" s="60">
        <f t="shared" si="0"/>
        <v>1177594.8576144029</v>
      </c>
    </row>
  </sheetData>
  <mergeCells count="2">
    <mergeCell ref="C2:I2"/>
    <mergeCell ref="K2:O2"/>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4234-B44A-4FEA-AED0-A2340A6456AC}">
  <dimension ref="A1:O35"/>
  <sheetViews>
    <sheetView zoomScale="85" zoomScaleNormal="85" workbookViewId="0">
      <selection activeCell="B3" sqref="B3"/>
    </sheetView>
  </sheetViews>
  <sheetFormatPr defaultColWidth="9.1796875" defaultRowHeight="15.5" x14ac:dyDescent="0.35"/>
  <cols>
    <col min="1" max="3" width="9.1796875" style="13"/>
    <col min="4" max="4" width="30.54296875" style="13" bestFit="1" customWidth="1"/>
    <col min="5" max="5" width="32.54296875" style="13" bestFit="1" customWidth="1"/>
    <col min="6" max="6" width="31.26953125" style="13" bestFit="1" customWidth="1"/>
    <col min="7" max="7" width="38.26953125" style="13" bestFit="1" customWidth="1"/>
    <col min="8" max="8" width="28.7265625" style="13" bestFit="1" customWidth="1"/>
    <col min="9" max="9" width="30" style="13" bestFit="1" customWidth="1"/>
    <col min="10" max="14" width="9.1796875" style="13"/>
    <col min="15" max="15" width="32.26953125" style="13" bestFit="1" customWidth="1"/>
    <col min="16" max="16384" width="9.1796875" style="13"/>
  </cols>
  <sheetData>
    <row r="1" spans="1:15" x14ac:dyDescent="0.35">
      <c r="A1" s="13" t="s">
        <v>26</v>
      </c>
    </row>
    <row r="2" spans="1:15" ht="42.75" customHeight="1" x14ac:dyDescent="0.35">
      <c r="C2" s="88" t="s">
        <v>138</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1791.9634776404741</v>
      </c>
      <c r="E5" s="58">
        <v>205.94274169889857</v>
      </c>
      <c r="F5" s="58">
        <v>0</v>
      </c>
      <c r="G5" s="58">
        <v>190917.01538934838</v>
      </c>
      <c r="H5" s="58">
        <v>0</v>
      </c>
      <c r="I5" s="58">
        <v>0</v>
      </c>
      <c r="L5" s="59" t="s">
        <v>16</v>
      </c>
      <c r="M5" s="65">
        <v>2400</v>
      </c>
      <c r="N5" s="62">
        <v>2020</v>
      </c>
      <c r="O5" s="60">
        <f t="shared" ref="O5:O35" si="0">D5*$M$4+E5*$M$5+F5*$M$6+G5</f>
        <v>2477143.0731071793</v>
      </c>
    </row>
    <row r="6" spans="1:15" x14ac:dyDescent="0.35">
      <c r="C6" s="61">
        <v>2021</v>
      </c>
      <c r="D6" s="58">
        <v>1770.2117522236276</v>
      </c>
      <c r="E6" s="58">
        <v>187.3959579207885</v>
      </c>
      <c r="F6" s="58">
        <v>0</v>
      </c>
      <c r="G6" s="58">
        <v>183844.36556949074</v>
      </c>
      <c r="H6" s="58">
        <v>0</v>
      </c>
      <c r="I6" s="58">
        <v>0</v>
      </c>
      <c r="L6" s="59" t="s">
        <v>17</v>
      </c>
      <c r="M6" s="13">
        <v>600</v>
      </c>
      <c r="N6" s="62">
        <v>2021</v>
      </c>
      <c r="O6" s="60">
        <f t="shared" si="0"/>
        <v>2403806.4168030107</v>
      </c>
    </row>
    <row r="7" spans="1:15" x14ac:dyDescent="0.35">
      <c r="C7" s="61">
        <v>2022</v>
      </c>
      <c r="D7" s="58">
        <v>1748.4806942501209</v>
      </c>
      <c r="E7" s="58">
        <v>168.83836721811872</v>
      </c>
      <c r="F7" s="58">
        <v>0</v>
      </c>
      <c r="G7" s="58">
        <v>176717.51392938104</v>
      </c>
      <c r="H7" s="58">
        <v>0</v>
      </c>
      <c r="I7" s="58">
        <v>0</v>
      </c>
      <c r="N7" s="62">
        <v>2022</v>
      </c>
      <c r="O7" s="60">
        <f t="shared" si="0"/>
        <v>2330410.2895029872</v>
      </c>
    </row>
    <row r="8" spans="1:15" x14ac:dyDescent="0.35">
      <c r="C8" s="61">
        <v>2023</v>
      </c>
      <c r="D8" s="58">
        <v>1727.1833996604514</v>
      </c>
      <c r="E8" s="58">
        <v>150.5149364620807</v>
      </c>
      <c r="F8" s="58">
        <v>0</v>
      </c>
      <c r="G8" s="58">
        <v>170765.0847873289</v>
      </c>
      <c r="H8" s="58">
        <v>0</v>
      </c>
      <c r="I8" s="58">
        <v>0</v>
      </c>
      <c r="N8" s="62">
        <v>2023</v>
      </c>
      <c r="O8" s="60">
        <f t="shared" si="0"/>
        <v>2259184.331956774</v>
      </c>
    </row>
    <row r="9" spans="1:15" x14ac:dyDescent="0.35">
      <c r="C9" s="61">
        <v>2024</v>
      </c>
      <c r="D9" s="58">
        <v>1706.2230644103133</v>
      </c>
      <c r="E9" s="58">
        <v>132.37772991880274</v>
      </c>
      <c r="F9" s="58">
        <v>0</v>
      </c>
      <c r="G9" s="58">
        <v>165746.65784460009</v>
      </c>
      <c r="H9" s="58">
        <v>0</v>
      </c>
      <c r="I9" s="58">
        <v>0</v>
      </c>
      <c r="N9" s="62">
        <v>2024</v>
      </c>
      <c r="O9" s="60">
        <f t="shared" si="0"/>
        <v>2189676.2740600402</v>
      </c>
    </row>
    <row r="10" spans="1:15" x14ac:dyDescent="0.35">
      <c r="C10" s="61">
        <v>2025</v>
      </c>
      <c r="D10" s="58">
        <v>1685.5246088138215</v>
      </c>
      <c r="E10" s="58">
        <v>114.38805821277649</v>
      </c>
      <c r="F10" s="58">
        <v>0</v>
      </c>
      <c r="G10" s="58">
        <v>161468.1876477116</v>
      </c>
      <c r="H10" s="58">
        <v>0</v>
      </c>
      <c r="I10" s="58">
        <v>0</v>
      </c>
      <c r="N10" s="62">
        <v>2025</v>
      </c>
      <c r="O10" s="60">
        <f t="shared" si="0"/>
        <v>2121524.1361721968</v>
      </c>
    </row>
    <row r="11" spans="1:15" x14ac:dyDescent="0.35">
      <c r="C11" s="61">
        <v>2026</v>
      </c>
      <c r="D11" s="58">
        <v>1666.1381675702337</v>
      </c>
      <c r="E11" s="58">
        <v>106.96151258615349</v>
      </c>
      <c r="F11" s="58">
        <v>0</v>
      </c>
      <c r="G11" s="58">
        <v>158071.54329129856</v>
      </c>
      <c r="H11" s="58">
        <v>0</v>
      </c>
      <c r="I11" s="58">
        <v>0</v>
      </c>
      <c r="N11" s="62">
        <v>2026</v>
      </c>
      <c r="O11" s="60">
        <f t="shared" si="0"/>
        <v>2080917.3410683004</v>
      </c>
    </row>
    <row r="12" spans="1:15" x14ac:dyDescent="0.35">
      <c r="C12" s="61">
        <v>2027</v>
      </c>
      <c r="D12" s="58">
        <v>1646.9436160716389</v>
      </c>
      <c r="E12" s="58">
        <v>100.45658059327071</v>
      </c>
      <c r="F12" s="58">
        <v>0</v>
      </c>
      <c r="G12" s="58">
        <v>154982.55569602398</v>
      </c>
      <c r="H12" s="58">
        <v>0</v>
      </c>
      <c r="I12" s="58">
        <v>0</v>
      </c>
      <c r="N12" s="62">
        <v>2027</v>
      </c>
      <c r="O12" s="60">
        <f t="shared" si="0"/>
        <v>2043021.9651915124</v>
      </c>
    </row>
    <row r="13" spans="1:15" x14ac:dyDescent="0.35">
      <c r="C13" s="61">
        <v>2028</v>
      </c>
      <c r="D13" s="58">
        <v>1627.9502138337045</v>
      </c>
      <c r="E13" s="58">
        <v>95.089903592047378</v>
      </c>
      <c r="F13" s="58">
        <v>0</v>
      </c>
      <c r="G13" s="58">
        <v>152169.40816609043</v>
      </c>
      <c r="H13" s="58">
        <v>0</v>
      </c>
      <c r="I13" s="58">
        <v>0</v>
      </c>
      <c r="N13" s="62">
        <v>2028</v>
      </c>
      <c r="O13" s="60">
        <f t="shared" si="0"/>
        <v>2008335.3906207087</v>
      </c>
    </row>
    <row r="14" spans="1:15" x14ac:dyDescent="0.35">
      <c r="C14" s="61">
        <v>2029</v>
      </c>
      <c r="D14" s="58">
        <v>1608.9928605209921</v>
      </c>
      <c r="E14" s="58">
        <v>90.188536464127054</v>
      </c>
      <c r="F14" s="58">
        <v>0</v>
      </c>
      <c r="G14" s="58">
        <v>149301.84597100841</v>
      </c>
      <c r="H14" s="58">
        <v>0</v>
      </c>
      <c r="I14" s="58">
        <v>0</v>
      </c>
      <c r="N14" s="62">
        <v>2029</v>
      </c>
      <c r="O14" s="60">
        <f t="shared" si="0"/>
        <v>1974747.1940059052</v>
      </c>
    </row>
    <row r="15" spans="1:15" x14ac:dyDescent="0.35">
      <c r="C15" s="61">
        <v>2030</v>
      </c>
      <c r="D15" s="58">
        <v>1590.1622067562396</v>
      </c>
      <c r="E15" s="58">
        <v>85.771281025493479</v>
      </c>
      <c r="F15" s="58">
        <v>0</v>
      </c>
      <c r="G15" s="58">
        <v>146681.52312291239</v>
      </c>
      <c r="H15" s="58">
        <v>0</v>
      </c>
      <c r="I15" s="58">
        <v>0</v>
      </c>
      <c r="N15" s="62">
        <v>2030</v>
      </c>
      <c r="O15" s="60">
        <f t="shared" si="0"/>
        <v>1942694.8043403365</v>
      </c>
    </row>
    <row r="16" spans="1:15" ht="15.75" customHeight="1" x14ac:dyDescent="0.35">
      <c r="B16" s="90" t="s">
        <v>99</v>
      </c>
      <c r="C16" s="61">
        <v>2031</v>
      </c>
      <c r="D16" s="58">
        <v>1562.0602594684246</v>
      </c>
      <c r="E16" s="58">
        <v>84.699140012674732</v>
      </c>
      <c r="F16" s="58">
        <v>0</v>
      </c>
      <c r="G16" s="58">
        <v>144868.51369549465</v>
      </c>
      <c r="H16" s="58">
        <v>0</v>
      </c>
      <c r="I16" s="58">
        <v>0</v>
      </c>
      <c r="N16" s="62">
        <v>2031</v>
      </c>
      <c r="O16" s="60">
        <f t="shared" si="0"/>
        <v>1910206.7091943386</v>
      </c>
    </row>
    <row r="17" spans="2:15" x14ac:dyDescent="0.35">
      <c r="B17" s="90"/>
      <c r="C17" s="61">
        <v>2032</v>
      </c>
      <c r="D17" s="58">
        <v>1533.9583121806097</v>
      </c>
      <c r="E17" s="58">
        <v>83.626998999855886</v>
      </c>
      <c r="F17" s="58">
        <v>0</v>
      </c>
      <c r="G17" s="58">
        <v>143055.50426807674</v>
      </c>
      <c r="H17" s="58">
        <v>0</v>
      </c>
      <c r="I17" s="58">
        <v>0</v>
      </c>
      <c r="N17" s="62">
        <v>2032</v>
      </c>
      <c r="O17" s="60">
        <f t="shared" si="0"/>
        <v>1877718.6140483406</v>
      </c>
    </row>
    <row r="18" spans="2:15" x14ac:dyDescent="0.35">
      <c r="B18" s="90"/>
      <c r="C18" s="61">
        <v>2033</v>
      </c>
      <c r="D18" s="58">
        <v>1505.8563648927939</v>
      </c>
      <c r="E18" s="58">
        <v>82.554857987037423</v>
      </c>
      <c r="F18" s="58">
        <v>0</v>
      </c>
      <c r="G18" s="58">
        <v>141242.494840659</v>
      </c>
      <c r="H18" s="58">
        <v>0</v>
      </c>
      <c r="I18" s="58">
        <v>0</v>
      </c>
      <c r="N18" s="62">
        <v>2033</v>
      </c>
      <c r="O18" s="60">
        <f t="shared" si="0"/>
        <v>1845230.5189023425</v>
      </c>
    </row>
    <row r="19" spans="2:15" x14ac:dyDescent="0.35">
      <c r="B19" s="90"/>
      <c r="C19" s="61">
        <v>2034</v>
      </c>
      <c r="D19" s="58">
        <v>1477.7544176049789</v>
      </c>
      <c r="E19" s="58">
        <v>81.482716974218675</v>
      </c>
      <c r="F19" s="58">
        <v>0</v>
      </c>
      <c r="G19" s="58">
        <v>139429.48541324103</v>
      </c>
      <c r="H19" s="58">
        <v>0</v>
      </c>
      <c r="I19" s="58">
        <v>0</v>
      </c>
      <c r="N19" s="62">
        <v>2034</v>
      </c>
      <c r="O19" s="60">
        <f t="shared" si="0"/>
        <v>1812742.4237563447</v>
      </c>
    </row>
    <row r="20" spans="2:15" x14ac:dyDescent="0.35">
      <c r="B20" s="90"/>
      <c r="C20" s="61">
        <v>2035</v>
      </c>
      <c r="D20" s="58">
        <v>1449.652470317164</v>
      </c>
      <c r="E20" s="58">
        <v>80.410575961400028</v>
      </c>
      <c r="F20" s="58">
        <v>0</v>
      </c>
      <c r="G20" s="58">
        <v>137616.47598582297</v>
      </c>
      <c r="H20" s="58">
        <v>0</v>
      </c>
      <c r="I20" s="58">
        <v>0</v>
      </c>
      <c r="N20" s="62">
        <v>2035</v>
      </c>
      <c r="O20" s="60">
        <f t="shared" si="0"/>
        <v>1780254.3286103469</v>
      </c>
    </row>
    <row r="21" spans="2:15" x14ac:dyDescent="0.35">
      <c r="B21" s="90"/>
      <c r="C21" s="61">
        <v>2036</v>
      </c>
      <c r="D21" s="58">
        <v>1421.5505230293484</v>
      </c>
      <c r="E21" s="58">
        <v>79.338434948581479</v>
      </c>
      <c r="F21" s="58">
        <v>0</v>
      </c>
      <c r="G21" s="58">
        <v>135803.46655840526</v>
      </c>
      <c r="H21" s="58">
        <v>0</v>
      </c>
      <c r="I21" s="58">
        <v>0</v>
      </c>
      <c r="N21" s="62">
        <v>2036</v>
      </c>
      <c r="O21" s="60">
        <f t="shared" si="0"/>
        <v>1747766.2334643491</v>
      </c>
    </row>
    <row r="22" spans="2:15" x14ac:dyDescent="0.35">
      <c r="B22" s="90"/>
      <c r="C22" s="61">
        <v>2037</v>
      </c>
      <c r="D22" s="58">
        <v>1393.448575741533</v>
      </c>
      <c r="E22" s="58">
        <v>78.266293935762633</v>
      </c>
      <c r="F22" s="58">
        <v>0</v>
      </c>
      <c r="G22" s="58">
        <v>133990.45713098807</v>
      </c>
      <c r="H22" s="58">
        <v>0</v>
      </c>
      <c r="I22" s="58">
        <v>0</v>
      </c>
      <c r="N22" s="62">
        <v>2037</v>
      </c>
      <c r="O22" s="60">
        <f t="shared" si="0"/>
        <v>1715278.1383183515</v>
      </c>
    </row>
    <row r="23" spans="2:15" x14ac:dyDescent="0.35">
      <c r="B23" s="90"/>
      <c r="C23" s="61">
        <v>2038</v>
      </c>
      <c r="D23" s="58">
        <v>1365.3466284537178</v>
      </c>
      <c r="E23" s="58">
        <v>77.194152922943886</v>
      </c>
      <c r="F23" s="58">
        <v>0</v>
      </c>
      <c r="G23" s="58">
        <v>132177.4477035701</v>
      </c>
      <c r="H23" s="58">
        <v>0</v>
      </c>
      <c r="I23" s="58">
        <v>0</v>
      </c>
      <c r="N23" s="62">
        <v>2038</v>
      </c>
      <c r="O23" s="60">
        <f t="shared" si="0"/>
        <v>1682790.0431723532</v>
      </c>
    </row>
    <row r="24" spans="2:15" x14ac:dyDescent="0.35">
      <c r="B24" s="90"/>
      <c r="C24" s="61">
        <v>2039</v>
      </c>
      <c r="D24" s="58">
        <v>1337.2446811659033</v>
      </c>
      <c r="E24" s="58">
        <v>76.122011910125153</v>
      </c>
      <c r="F24" s="58">
        <v>0</v>
      </c>
      <c r="G24" s="58">
        <v>130364.43827615163</v>
      </c>
      <c r="H24" s="58">
        <v>0</v>
      </c>
      <c r="I24" s="58">
        <v>0</v>
      </c>
      <c r="N24" s="62">
        <v>2039</v>
      </c>
      <c r="O24" s="60">
        <f t="shared" si="0"/>
        <v>1650301.9480263554</v>
      </c>
    </row>
    <row r="25" spans="2:15" x14ac:dyDescent="0.35">
      <c r="B25" s="90"/>
      <c r="C25" s="61">
        <v>2040</v>
      </c>
      <c r="D25" s="58">
        <v>1309.142733878087</v>
      </c>
      <c r="E25" s="58">
        <v>75.049870897306775</v>
      </c>
      <c r="F25" s="58">
        <v>0</v>
      </c>
      <c r="G25" s="58">
        <v>128551.42884873474</v>
      </c>
      <c r="H25" s="58">
        <v>0</v>
      </c>
      <c r="I25" s="58">
        <v>0</v>
      </c>
      <c r="N25" s="62">
        <v>2040</v>
      </c>
      <c r="O25" s="60">
        <f t="shared" si="0"/>
        <v>1617813.852880358</v>
      </c>
    </row>
    <row r="26" spans="2:15" x14ac:dyDescent="0.35">
      <c r="B26" s="90"/>
      <c r="C26" s="61">
        <v>2041</v>
      </c>
      <c r="D26" s="58">
        <v>1281.0407865902723</v>
      </c>
      <c r="E26" s="58">
        <v>73.977729884488028</v>
      </c>
      <c r="F26" s="58">
        <v>0</v>
      </c>
      <c r="G26" s="58">
        <v>126738.4194213163</v>
      </c>
      <c r="H26" s="58">
        <v>0</v>
      </c>
      <c r="I26" s="58">
        <v>0</v>
      </c>
      <c r="N26" s="62">
        <v>2041</v>
      </c>
      <c r="O26" s="60">
        <f t="shared" si="0"/>
        <v>1585325.7577343599</v>
      </c>
    </row>
    <row r="27" spans="2:15" x14ac:dyDescent="0.35">
      <c r="B27" s="90"/>
      <c r="C27" s="61">
        <v>2042</v>
      </c>
      <c r="D27" s="58">
        <v>1252.9388393024576</v>
      </c>
      <c r="E27" s="58">
        <v>72.905588871669195</v>
      </c>
      <c r="F27" s="58">
        <v>0</v>
      </c>
      <c r="G27" s="58">
        <v>124925.40999389804</v>
      </c>
      <c r="H27" s="58">
        <v>0</v>
      </c>
      <c r="I27" s="58">
        <v>0</v>
      </c>
      <c r="N27" s="62">
        <v>2042</v>
      </c>
      <c r="O27" s="60">
        <f t="shared" si="0"/>
        <v>1552837.6625883619</v>
      </c>
    </row>
    <row r="28" spans="2:15" x14ac:dyDescent="0.35">
      <c r="B28" s="90"/>
      <c r="C28" s="61">
        <v>2043</v>
      </c>
      <c r="D28" s="58">
        <v>1224.8368920146418</v>
      </c>
      <c r="E28" s="58">
        <v>71.833447858850633</v>
      </c>
      <c r="F28" s="58">
        <v>0</v>
      </c>
      <c r="G28" s="58">
        <v>123112.4005664806</v>
      </c>
      <c r="H28" s="58">
        <v>0</v>
      </c>
      <c r="I28" s="58">
        <v>0</v>
      </c>
      <c r="N28" s="62">
        <v>2043</v>
      </c>
      <c r="O28" s="60">
        <f t="shared" si="0"/>
        <v>1520349.5674423638</v>
      </c>
    </row>
    <row r="29" spans="2:15" x14ac:dyDescent="0.35">
      <c r="B29" s="90"/>
      <c r="C29" s="61">
        <v>2044</v>
      </c>
      <c r="D29" s="58">
        <v>1196.7349447268264</v>
      </c>
      <c r="E29" s="58">
        <v>70.761306846031886</v>
      </c>
      <c r="F29" s="58">
        <v>0</v>
      </c>
      <c r="G29" s="58">
        <v>121299.39113906308</v>
      </c>
      <c r="H29" s="58">
        <v>0</v>
      </c>
      <c r="I29" s="58">
        <v>0</v>
      </c>
      <c r="N29" s="62">
        <v>2044</v>
      </c>
      <c r="O29" s="60">
        <f t="shared" si="0"/>
        <v>1487861.472296366</v>
      </c>
    </row>
    <row r="30" spans="2:15" x14ac:dyDescent="0.35">
      <c r="B30" s="90"/>
      <c r="C30" s="61">
        <v>2045</v>
      </c>
      <c r="D30" s="58">
        <v>1168.6329974390108</v>
      </c>
      <c r="E30" s="58">
        <v>69.689165833213337</v>
      </c>
      <c r="F30" s="58">
        <v>0</v>
      </c>
      <c r="G30" s="58">
        <v>119486.38171164528</v>
      </c>
      <c r="H30" s="58">
        <v>0</v>
      </c>
      <c r="I30" s="58">
        <v>0</v>
      </c>
      <c r="N30" s="62">
        <v>2045</v>
      </c>
      <c r="O30" s="60">
        <f t="shared" si="0"/>
        <v>1455373.3771503682</v>
      </c>
    </row>
    <row r="31" spans="2:15" x14ac:dyDescent="0.35">
      <c r="B31" s="90"/>
      <c r="C31" s="61">
        <v>2046</v>
      </c>
      <c r="D31" s="58">
        <v>1140.5310501511956</v>
      </c>
      <c r="E31" s="58">
        <v>68.61702482039469</v>
      </c>
      <c r="F31" s="58">
        <v>0</v>
      </c>
      <c r="G31" s="58">
        <v>117673.37228422757</v>
      </c>
      <c r="H31" s="58">
        <v>0</v>
      </c>
      <c r="I31" s="58">
        <v>0</v>
      </c>
      <c r="N31" s="62">
        <v>2046</v>
      </c>
      <c r="O31" s="60">
        <f t="shared" si="0"/>
        <v>1422885.2820043704</v>
      </c>
    </row>
    <row r="32" spans="2:15" x14ac:dyDescent="0.35">
      <c r="B32" s="90"/>
      <c r="C32" s="61">
        <v>2047</v>
      </c>
      <c r="D32" s="58">
        <v>1112.4291028633804</v>
      </c>
      <c r="E32" s="58">
        <v>67.544883807576028</v>
      </c>
      <c r="F32" s="58">
        <v>0</v>
      </c>
      <c r="G32" s="58">
        <v>115860.36285680975</v>
      </c>
      <c r="H32" s="58">
        <v>0</v>
      </c>
      <c r="I32" s="58">
        <v>0</v>
      </c>
      <c r="N32" s="62">
        <v>2047</v>
      </c>
      <c r="O32" s="60">
        <f t="shared" si="0"/>
        <v>1390397.1868583728</v>
      </c>
    </row>
    <row r="33" spans="2:15" x14ac:dyDescent="0.35">
      <c r="B33" s="90"/>
      <c r="C33" s="61">
        <v>2048</v>
      </c>
      <c r="D33" s="58">
        <v>1084.327155575565</v>
      </c>
      <c r="E33" s="58">
        <v>66.472742794757281</v>
      </c>
      <c r="F33" s="58">
        <v>0</v>
      </c>
      <c r="G33" s="58">
        <v>114047.35342939178</v>
      </c>
      <c r="H33" s="58">
        <v>0</v>
      </c>
      <c r="I33" s="58">
        <v>0</v>
      </c>
      <c r="N33" s="62">
        <v>2048</v>
      </c>
      <c r="O33" s="60">
        <f t="shared" si="0"/>
        <v>1357909.0917123742</v>
      </c>
    </row>
    <row r="34" spans="2:15" x14ac:dyDescent="0.35">
      <c r="B34" s="90"/>
      <c r="C34" s="61">
        <v>2049</v>
      </c>
      <c r="D34" s="58">
        <v>1056.2252082877494</v>
      </c>
      <c r="E34" s="58">
        <v>65.400601781938732</v>
      </c>
      <c r="F34" s="58">
        <v>0</v>
      </c>
      <c r="G34" s="58">
        <v>112234.34400197433</v>
      </c>
      <c r="H34" s="58">
        <v>0</v>
      </c>
      <c r="I34" s="58">
        <v>0</v>
      </c>
      <c r="N34" s="62">
        <v>2049</v>
      </c>
      <c r="O34" s="60">
        <f t="shared" si="0"/>
        <v>1325420.9965663766</v>
      </c>
    </row>
    <row r="35" spans="2:15" x14ac:dyDescent="0.35">
      <c r="B35" s="90"/>
      <c r="C35" s="61">
        <v>2050</v>
      </c>
      <c r="D35" s="58">
        <v>1028.1232609999331</v>
      </c>
      <c r="E35" s="58">
        <v>64.3284607691199</v>
      </c>
      <c r="F35" s="64">
        <v>0</v>
      </c>
      <c r="G35" s="58">
        <v>110421.33457455641</v>
      </c>
      <c r="H35" s="64">
        <v>0</v>
      </c>
      <c r="I35" s="64">
        <v>0</v>
      </c>
      <c r="N35" s="62">
        <v>2050</v>
      </c>
      <c r="O35" s="60">
        <f t="shared" si="0"/>
        <v>1292932.9014203772</v>
      </c>
    </row>
  </sheetData>
  <mergeCells count="3">
    <mergeCell ref="C2:I2"/>
    <mergeCell ref="K2:O2"/>
    <mergeCell ref="B16:B35"/>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7945-D8FB-4C1A-A1F8-98959A86B139}">
  <dimension ref="A1:O35"/>
  <sheetViews>
    <sheetView zoomScale="85" zoomScaleNormal="85" workbookViewId="0">
      <selection activeCell="B3" sqref="B3"/>
    </sheetView>
  </sheetViews>
  <sheetFormatPr defaultColWidth="9.1796875" defaultRowHeight="15.5" x14ac:dyDescent="0.35"/>
  <cols>
    <col min="1" max="3" width="9.1796875" style="13"/>
    <col min="4" max="4" width="30.54296875" style="13" bestFit="1" customWidth="1"/>
    <col min="5" max="5" width="32.54296875" style="13" bestFit="1" customWidth="1"/>
    <col min="6" max="6" width="31.26953125" style="13" bestFit="1" customWidth="1"/>
    <col min="7" max="7" width="38.26953125" style="13" bestFit="1" customWidth="1"/>
    <col min="8" max="8" width="28.7265625" style="13" bestFit="1" customWidth="1"/>
    <col min="9" max="9" width="30" style="13" bestFit="1" customWidth="1"/>
    <col min="10" max="14" width="9.1796875" style="13"/>
    <col min="15" max="15" width="32.26953125" style="13" bestFit="1" customWidth="1"/>
    <col min="16" max="16384" width="9.1796875" style="13"/>
  </cols>
  <sheetData>
    <row r="1" spans="1:15" x14ac:dyDescent="0.35">
      <c r="A1" s="13" t="s">
        <v>26</v>
      </c>
    </row>
    <row r="2" spans="1:15" ht="42.75" customHeight="1" x14ac:dyDescent="0.35">
      <c r="C2" s="88" t="s">
        <v>139</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1794.7562394768047</v>
      </c>
      <c r="E5" s="58">
        <v>218.85689154050579</v>
      </c>
      <c r="F5" s="58">
        <v>0</v>
      </c>
      <c r="G5" s="58">
        <v>193984.10261150583</v>
      </c>
      <c r="H5" s="58">
        <v>0</v>
      </c>
      <c r="I5" s="58">
        <v>0</v>
      </c>
      <c r="L5" s="59" t="s">
        <v>16</v>
      </c>
      <c r="M5" s="65">
        <v>2400</v>
      </c>
      <c r="N5" s="62">
        <v>2020</v>
      </c>
      <c r="O5" s="60">
        <f t="shared" ref="O5:O35" si="0">D5*$M$4+E5*$M$5+F5*$M$6+G5</f>
        <v>2513996.8817855245</v>
      </c>
    </row>
    <row r="6" spans="1:15" x14ac:dyDescent="0.35">
      <c r="C6" s="61">
        <v>2021</v>
      </c>
      <c r="D6" s="58">
        <v>1775.2983904839905</v>
      </c>
      <c r="E6" s="58">
        <v>212.96782636451195</v>
      </c>
      <c r="F6" s="58">
        <v>0</v>
      </c>
      <c r="G6" s="58">
        <v>188692.41648501935</v>
      </c>
      <c r="H6" s="58">
        <v>0</v>
      </c>
      <c r="I6" s="58">
        <v>0</v>
      </c>
      <c r="L6" s="59" t="s">
        <v>17</v>
      </c>
      <c r="M6" s="13">
        <v>600</v>
      </c>
      <c r="N6" s="62">
        <v>2021</v>
      </c>
      <c r="O6" s="60">
        <f t="shared" si="0"/>
        <v>2475113.5902438387</v>
      </c>
    </row>
    <row r="7" spans="1:15" x14ac:dyDescent="0.35">
      <c r="C7" s="61">
        <v>2022</v>
      </c>
      <c r="D7" s="58">
        <v>1755.8405414911767</v>
      </c>
      <c r="E7" s="58">
        <v>207.07876118851803</v>
      </c>
      <c r="F7" s="58">
        <v>0</v>
      </c>
      <c r="G7" s="58">
        <v>183400.73035853225</v>
      </c>
      <c r="H7" s="58">
        <v>0</v>
      </c>
      <c r="I7" s="58">
        <v>0</v>
      </c>
      <c r="N7" s="62">
        <v>2022</v>
      </c>
      <c r="O7" s="60">
        <f t="shared" si="0"/>
        <v>2436230.298702152</v>
      </c>
    </row>
    <row r="8" spans="1:15" x14ac:dyDescent="0.35">
      <c r="C8" s="61">
        <v>2023</v>
      </c>
      <c r="D8" s="58">
        <v>1736.3826924983616</v>
      </c>
      <c r="E8" s="58">
        <v>201.18969601252391</v>
      </c>
      <c r="F8" s="58">
        <v>0</v>
      </c>
      <c r="G8" s="58">
        <v>178109.04423204696</v>
      </c>
      <c r="H8" s="58">
        <v>0</v>
      </c>
      <c r="I8" s="58">
        <v>0</v>
      </c>
      <c r="N8" s="62">
        <v>2023</v>
      </c>
      <c r="O8" s="60">
        <f t="shared" si="0"/>
        <v>2397347.0071604662</v>
      </c>
    </row>
    <row r="9" spans="1:15" x14ac:dyDescent="0.35">
      <c r="C9" s="61">
        <v>2024</v>
      </c>
      <c r="D9" s="58">
        <v>1716.9248435055472</v>
      </c>
      <c r="E9" s="58">
        <v>195.30063083653027</v>
      </c>
      <c r="F9" s="58">
        <v>0</v>
      </c>
      <c r="G9" s="58">
        <v>172817.358105561</v>
      </c>
      <c r="H9" s="58">
        <v>0</v>
      </c>
      <c r="I9" s="58">
        <v>0</v>
      </c>
      <c r="N9" s="62">
        <v>2024</v>
      </c>
      <c r="O9" s="60">
        <f t="shared" si="0"/>
        <v>2358463.7156187808</v>
      </c>
    </row>
    <row r="10" spans="1:15" x14ac:dyDescent="0.35">
      <c r="C10" s="61">
        <v>2025</v>
      </c>
      <c r="D10" s="58">
        <v>1697.4669945127323</v>
      </c>
      <c r="E10" s="58">
        <v>189.41156566053661</v>
      </c>
      <c r="F10" s="58">
        <v>0</v>
      </c>
      <c r="G10" s="58">
        <v>167525.67197907506</v>
      </c>
      <c r="H10" s="58">
        <v>0</v>
      </c>
      <c r="I10" s="58">
        <v>0</v>
      </c>
      <c r="N10" s="62">
        <v>2025</v>
      </c>
      <c r="O10" s="60">
        <f t="shared" si="0"/>
        <v>2319580.4240770955</v>
      </c>
    </row>
    <row r="11" spans="1:15" x14ac:dyDescent="0.35">
      <c r="C11" s="61">
        <v>2026</v>
      </c>
      <c r="D11" s="58">
        <v>1678.466812714684</v>
      </c>
      <c r="E11" s="58">
        <v>184.98875752836139</v>
      </c>
      <c r="F11" s="58">
        <v>0</v>
      </c>
      <c r="G11" s="58">
        <v>163562.44695265286</v>
      </c>
      <c r="H11" s="58">
        <v>0</v>
      </c>
      <c r="I11" s="58">
        <v>0</v>
      </c>
      <c r="N11" s="62">
        <v>2026</v>
      </c>
      <c r="O11" s="60">
        <f t="shared" si="0"/>
        <v>2286002.2777354042</v>
      </c>
    </row>
    <row r="12" spans="1:15" x14ac:dyDescent="0.35">
      <c r="C12" s="61">
        <v>2027</v>
      </c>
      <c r="D12" s="58">
        <v>1659.4666309166353</v>
      </c>
      <c r="E12" s="58">
        <v>180.56594939618674</v>
      </c>
      <c r="F12" s="58">
        <v>0</v>
      </c>
      <c r="G12" s="58">
        <v>159599.22192623044</v>
      </c>
      <c r="H12" s="58">
        <v>0</v>
      </c>
      <c r="I12" s="58">
        <v>0</v>
      </c>
      <c r="N12" s="62">
        <v>2027</v>
      </c>
      <c r="O12" s="60">
        <f t="shared" si="0"/>
        <v>2252424.1313937139</v>
      </c>
    </row>
    <row r="13" spans="1:15" x14ac:dyDescent="0.35">
      <c r="C13" s="61">
        <v>2028</v>
      </c>
      <c r="D13" s="58">
        <v>1640.466449118587</v>
      </c>
      <c r="E13" s="58">
        <v>176.14314126401149</v>
      </c>
      <c r="F13" s="58">
        <v>0</v>
      </c>
      <c r="G13" s="58">
        <v>155635.99689980826</v>
      </c>
      <c r="H13" s="58">
        <v>0</v>
      </c>
      <c r="I13" s="58">
        <v>0</v>
      </c>
      <c r="N13" s="62">
        <v>2028</v>
      </c>
      <c r="O13" s="60">
        <f t="shared" si="0"/>
        <v>2218845.9850520226</v>
      </c>
    </row>
    <row r="14" spans="1:15" x14ac:dyDescent="0.35">
      <c r="C14" s="61">
        <v>2029</v>
      </c>
      <c r="D14" s="58">
        <v>1621.466267320538</v>
      </c>
      <c r="E14" s="58">
        <v>171.72033313183692</v>
      </c>
      <c r="F14" s="58">
        <v>0</v>
      </c>
      <c r="G14" s="58">
        <v>151672.77187338646</v>
      </c>
      <c r="H14" s="58">
        <v>0</v>
      </c>
      <c r="I14" s="58">
        <v>0</v>
      </c>
      <c r="N14" s="62">
        <v>2029</v>
      </c>
      <c r="O14" s="60">
        <f t="shared" si="0"/>
        <v>2185267.8387103332</v>
      </c>
    </row>
    <row r="15" spans="1:15" x14ac:dyDescent="0.35">
      <c r="C15" s="61">
        <v>2030</v>
      </c>
      <c r="D15" s="58">
        <v>1602.4660855224911</v>
      </c>
      <c r="E15" s="58">
        <v>167.29752499966153</v>
      </c>
      <c r="F15" s="58">
        <v>0</v>
      </c>
      <c r="G15" s="58">
        <v>147709.54684696416</v>
      </c>
      <c r="H15" s="58">
        <v>0</v>
      </c>
      <c r="I15" s="58">
        <v>0</v>
      </c>
      <c r="N15" s="62">
        <v>2030</v>
      </c>
      <c r="O15" s="60">
        <f t="shared" si="0"/>
        <v>2151689.6923686429</v>
      </c>
    </row>
    <row r="16" spans="1:15" ht="15.75" customHeight="1" x14ac:dyDescent="0.35">
      <c r="B16" s="66"/>
      <c r="C16" s="61">
        <v>2031</v>
      </c>
      <c r="D16" s="58">
        <v>1574.2103397500971</v>
      </c>
      <c r="E16" s="58">
        <v>165.20630593716632</v>
      </c>
      <c r="F16" s="58">
        <v>0</v>
      </c>
      <c r="G16" s="58">
        <v>145883.68712299559</v>
      </c>
      <c r="H16" s="58">
        <v>0</v>
      </c>
      <c r="I16" s="58">
        <v>0</v>
      </c>
      <c r="N16" s="62">
        <v>2031</v>
      </c>
      <c r="O16" s="60">
        <f t="shared" si="0"/>
        <v>2116589.1611222918</v>
      </c>
    </row>
    <row r="17" spans="2:15" x14ac:dyDescent="0.35">
      <c r="B17" s="66"/>
      <c r="C17" s="61">
        <v>2032</v>
      </c>
      <c r="D17" s="58">
        <v>1545.9545939777045</v>
      </c>
      <c r="E17" s="58">
        <v>163.1150868746702</v>
      </c>
      <c r="F17" s="58">
        <v>0</v>
      </c>
      <c r="G17" s="58">
        <v>144057.82739902663</v>
      </c>
      <c r="H17" s="58">
        <v>0</v>
      </c>
      <c r="I17" s="58">
        <v>0</v>
      </c>
      <c r="N17" s="62">
        <v>2032</v>
      </c>
      <c r="O17" s="60">
        <f t="shared" si="0"/>
        <v>2081488.6298759396</v>
      </c>
    </row>
    <row r="18" spans="2:15" x14ac:dyDescent="0.35">
      <c r="B18" s="66"/>
      <c r="C18" s="61">
        <v>2033</v>
      </c>
      <c r="D18" s="58">
        <v>1517.6988482053107</v>
      </c>
      <c r="E18" s="58">
        <v>161.02386781217433</v>
      </c>
      <c r="F18" s="58">
        <v>0</v>
      </c>
      <c r="G18" s="58">
        <v>142231.96767505884</v>
      </c>
      <c r="H18" s="58">
        <v>0</v>
      </c>
      <c r="I18" s="58">
        <v>0</v>
      </c>
      <c r="N18" s="62">
        <v>2033</v>
      </c>
      <c r="O18" s="60">
        <f t="shared" si="0"/>
        <v>2046388.098629588</v>
      </c>
    </row>
    <row r="19" spans="2:15" x14ac:dyDescent="0.35">
      <c r="B19" s="66"/>
      <c r="C19" s="61">
        <v>2034</v>
      </c>
      <c r="D19" s="58">
        <v>1489.4431024329178</v>
      </c>
      <c r="E19" s="58">
        <v>158.93264874967841</v>
      </c>
      <c r="F19" s="58">
        <v>0</v>
      </c>
      <c r="G19" s="58">
        <v>140406.10795108971</v>
      </c>
      <c r="H19" s="58">
        <v>0</v>
      </c>
      <c r="I19" s="58">
        <v>0</v>
      </c>
      <c r="N19" s="62">
        <v>2034</v>
      </c>
      <c r="O19" s="60">
        <f t="shared" si="0"/>
        <v>2011287.5673832358</v>
      </c>
    </row>
    <row r="20" spans="2:15" x14ac:dyDescent="0.35">
      <c r="B20" s="66"/>
      <c r="C20" s="61">
        <v>2035</v>
      </c>
      <c r="D20" s="58">
        <v>1461.1873566605238</v>
      </c>
      <c r="E20" s="58">
        <v>156.84142968718299</v>
      </c>
      <c r="F20" s="58">
        <v>0</v>
      </c>
      <c r="G20" s="58">
        <v>138580.24822712177</v>
      </c>
      <c r="H20" s="58">
        <v>0</v>
      </c>
      <c r="I20" s="58">
        <v>0</v>
      </c>
      <c r="N20" s="62">
        <v>2035</v>
      </c>
      <c r="O20" s="60">
        <f t="shared" si="0"/>
        <v>1976187.0361368849</v>
      </c>
    </row>
    <row r="21" spans="2:15" x14ac:dyDescent="0.35">
      <c r="B21" s="66"/>
      <c r="C21" s="61">
        <v>2036</v>
      </c>
      <c r="D21" s="58">
        <v>1432.9316108881305</v>
      </c>
      <c r="E21" s="58">
        <v>154.75021062468724</v>
      </c>
      <c r="F21" s="58">
        <v>0</v>
      </c>
      <c r="G21" s="58">
        <v>136754.3885031532</v>
      </c>
      <c r="H21" s="58">
        <v>0</v>
      </c>
      <c r="I21" s="58">
        <v>0</v>
      </c>
      <c r="N21" s="62">
        <v>2036</v>
      </c>
      <c r="O21" s="60">
        <f t="shared" si="0"/>
        <v>1941086.5048905329</v>
      </c>
    </row>
    <row r="22" spans="2:15" x14ac:dyDescent="0.35">
      <c r="B22" s="66"/>
      <c r="C22" s="61">
        <v>2037</v>
      </c>
      <c r="D22" s="58">
        <v>1404.6758651157368</v>
      </c>
      <c r="E22" s="58">
        <v>152.65899156219149</v>
      </c>
      <c r="F22" s="58">
        <v>0</v>
      </c>
      <c r="G22" s="58">
        <v>134928.52877918532</v>
      </c>
      <c r="H22" s="58">
        <v>0</v>
      </c>
      <c r="I22" s="58">
        <v>0</v>
      </c>
      <c r="N22" s="62">
        <v>2037</v>
      </c>
      <c r="O22" s="60">
        <f t="shared" si="0"/>
        <v>1905985.9736441819</v>
      </c>
    </row>
    <row r="23" spans="2:15" x14ac:dyDescent="0.35">
      <c r="B23" s="66"/>
      <c r="C23" s="61">
        <v>2038</v>
      </c>
      <c r="D23" s="58">
        <v>1376.4201193433437</v>
      </c>
      <c r="E23" s="58">
        <v>150.56777249969545</v>
      </c>
      <c r="F23" s="58">
        <v>0</v>
      </c>
      <c r="G23" s="58">
        <v>133102.6690552166</v>
      </c>
      <c r="H23" s="58">
        <v>0</v>
      </c>
      <c r="I23" s="58">
        <v>0</v>
      </c>
      <c r="N23" s="62">
        <v>2038</v>
      </c>
      <c r="O23" s="60">
        <f t="shared" si="0"/>
        <v>1870885.4423978291</v>
      </c>
    </row>
    <row r="24" spans="2:15" x14ac:dyDescent="0.35">
      <c r="B24" s="66"/>
      <c r="C24" s="61">
        <v>2039</v>
      </c>
      <c r="D24" s="58">
        <v>1348.1643735709506</v>
      </c>
      <c r="E24" s="58">
        <v>148.47655343719967</v>
      </c>
      <c r="F24" s="58">
        <v>0</v>
      </c>
      <c r="G24" s="58">
        <v>131276.80933124793</v>
      </c>
      <c r="H24" s="58">
        <v>0</v>
      </c>
      <c r="I24" s="58">
        <v>0</v>
      </c>
      <c r="N24" s="62">
        <v>2039</v>
      </c>
      <c r="O24" s="60">
        <f t="shared" si="0"/>
        <v>1835784.9111514781</v>
      </c>
    </row>
    <row r="25" spans="2:15" x14ac:dyDescent="0.35">
      <c r="B25" s="66"/>
      <c r="C25" s="61">
        <v>2040</v>
      </c>
      <c r="D25" s="58">
        <v>1319.9086277985573</v>
      </c>
      <c r="E25" s="58">
        <v>146.38533437470392</v>
      </c>
      <c r="F25" s="58">
        <v>0</v>
      </c>
      <c r="G25" s="58">
        <v>129450.94960727959</v>
      </c>
      <c r="H25" s="58">
        <v>0</v>
      </c>
      <c r="I25" s="58">
        <v>0</v>
      </c>
      <c r="N25" s="62">
        <v>2040</v>
      </c>
      <c r="O25" s="60">
        <f t="shared" si="0"/>
        <v>1800684.3799051263</v>
      </c>
    </row>
    <row r="26" spans="2:15" x14ac:dyDescent="0.35">
      <c r="B26" s="66"/>
      <c r="C26" s="61">
        <v>2041</v>
      </c>
      <c r="D26" s="58">
        <v>1291.6528820261635</v>
      </c>
      <c r="E26" s="58">
        <v>144.29411531220825</v>
      </c>
      <c r="F26" s="58">
        <v>0</v>
      </c>
      <c r="G26" s="58">
        <v>127625.08988331114</v>
      </c>
      <c r="H26" s="58">
        <v>0</v>
      </c>
      <c r="I26" s="58">
        <v>0</v>
      </c>
      <c r="N26" s="62">
        <v>2041</v>
      </c>
      <c r="O26" s="60">
        <f t="shared" si="0"/>
        <v>1765583.8486587745</v>
      </c>
    </row>
    <row r="27" spans="2:15" x14ac:dyDescent="0.35">
      <c r="B27" s="66"/>
      <c r="C27" s="61">
        <v>2042</v>
      </c>
      <c r="D27" s="58">
        <v>1263.3971362537704</v>
      </c>
      <c r="E27" s="58">
        <v>142.20289624971255</v>
      </c>
      <c r="F27" s="58">
        <v>0</v>
      </c>
      <c r="G27" s="58">
        <v>125799.23015934239</v>
      </c>
      <c r="H27" s="58">
        <v>0</v>
      </c>
      <c r="I27" s="58">
        <v>0</v>
      </c>
      <c r="N27" s="62">
        <v>2042</v>
      </c>
      <c r="O27" s="60">
        <f t="shared" si="0"/>
        <v>1730483.317412423</v>
      </c>
    </row>
    <row r="28" spans="2:15" x14ac:dyDescent="0.35">
      <c r="B28" s="66"/>
      <c r="C28" s="61">
        <v>2043</v>
      </c>
      <c r="D28" s="58">
        <v>1235.1413904813767</v>
      </c>
      <c r="E28" s="58">
        <v>140.1116771872166</v>
      </c>
      <c r="F28" s="58">
        <v>0</v>
      </c>
      <c r="G28" s="58">
        <v>123973.37043537397</v>
      </c>
      <c r="H28" s="58">
        <v>0</v>
      </c>
      <c r="I28" s="58">
        <v>0</v>
      </c>
      <c r="N28" s="62">
        <v>2043</v>
      </c>
      <c r="O28" s="60">
        <f t="shared" si="0"/>
        <v>1695382.7861660705</v>
      </c>
    </row>
    <row r="29" spans="2:15" x14ac:dyDescent="0.35">
      <c r="B29" s="66"/>
      <c r="C29" s="61">
        <v>2044</v>
      </c>
      <c r="D29" s="58">
        <v>1206.8856447089838</v>
      </c>
      <c r="E29" s="58">
        <v>138.02045812472088</v>
      </c>
      <c r="F29" s="58">
        <v>0</v>
      </c>
      <c r="G29" s="58">
        <v>122147.5107114055</v>
      </c>
      <c r="H29" s="58">
        <v>0</v>
      </c>
      <c r="I29" s="58">
        <v>0</v>
      </c>
      <c r="N29" s="62">
        <v>2044</v>
      </c>
      <c r="O29" s="60">
        <f t="shared" si="0"/>
        <v>1660282.2549197194</v>
      </c>
    </row>
    <row r="30" spans="2:15" x14ac:dyDescent="0.35">
      <c r="B30" s="66"/>
      <c r="C30" s="61">
        <v>2045</v>
      </c>
      <c r="D30" s="58">
        <v>1178.6298989365901</v>
      </c>
      <c r="E30" s="58">
        <v>135.92923906222535</v>
      </c>
      <c r="F30" s="58">
        <v>0</v>
      </c>
      <c r="G30" s="58">
        <v>120321.65098743717</v>
      </c>
      <c r="H30" s="58">
        <v>0</v>
      </c>
      <c r="I30" s="58">
        <v>0</v>
      </c>
      <c r="N30" s="62">
        <v>2045</v>
      </c>
      <c r="O30" s="60">
        <f t="shared" si="0"/>
        <v>1625181.7236733681</v>
      </c>
    </row>
    <row r="31" spans="2:15" x14ac:dyDescent="0.35">
      <c r="B31" s="66"/>
      <c r="C31" s="61">
        <v>2046</v>
      </c>
      <c r="D31" s="58">
        <v>1150.3741531641965</v>
      </c>
      <c r="E31" s="58">
        <v>133.83801999972951</v>
      </c>
      <c r="F31" s="58">
        <v>0</v>
      </c>
      <c r="G31" s="58">
        <v>118495.79126346891</v>
      </c>
      <c r="H31" s="58">
        <v>0</v>
      </c>
      <c r="I31" s="58">
        <v>0</v>
      </c>
      <c r="N31" s="62">
        <v>2046</v>
      </c>
      <c r="O31" s="60">
        <f t="shared" si="0"/>
        <v>1590081.1924270163</v>
      </c>
    </row>
    <row r="32" spans="2:15" x14ac:dyDescent="0.35">
      <c r="B32" s="66"/>
      <c r="C32" s="61">
        <v>2047</v>
      </c>
      <c r="D32" s="58">
        <v>1122.1184073918034</v>
      </c>
      <c r="E32" s="58">
        <v>131.74680093723359</v>
      </c>
      <c r="F32" s="58">
        <v>0</v>
      </c>
      <c r="G32" s="58">
        <v>116669.93153950058</v>
      </c>
      <c r="H32" s="58">
        <v>0</v>
      </c>
      <c r="I32" s="58">
        <v>0</v>
      </c>
      <c r="N32" s="62">
        <v>2047</v>
      </c>
      <c r="O32" s="60">
        <f t="shared" si="0"/>
        <v>1554980.6611806646</v>
      </c>
    </row>
    <row r="33" spans="2:15" x14ac:dyDescent="0.35">
      <c r="B33" s="66"/>
      <c r="C33" s="61">
        <v>2048</v>
      </c>
      <c r="D33" s="58">
        <v>1093.8626616194097</v>
      </c>
      <c r="E33" s="58">
        <v>129.65558187473781</v>
      </c>
      <c r="F33" s="58">
        <v>0</v>
      </c>
      <c r="G33" s="58">
        <v>114844.07181553201</v>
      </c>
      <c r="H33" s="58">
        <v>0</v>
      </c>
      <c r="I33" s="58">
        <v>0</v>
      </c>
      <c r="N33" s="62">
        <v>2048</v>
      </c>
      <c r="O33" s="60">
        <f t="shared" si="0"/>
        <v>1519880.1299343123</v>
      </c>
    </row>
    <row r="34" spans="2:15" x14ac:dyDescent="0.35">
      <c r="B34" s="66"/>
      <c r="C34" s="61">
        <v>2049</v>
      </c>
      <c r="D34" s="58">
        <v>1065.6069158470161</v>
      </c>
      <c r="E34" s="58">
        <v>127.56436281224222</v>
      </c>
      <c r="F34" s="58">
        <v>0</v>
      </c>
      <c r="G34" s="58">
        <v>113018.21209156375</v>
      </c>
      <c r="H34" s="58">
        <v>0</v>
      </c>
      <c r="I34" s="58">
        <v>0</v>
      </c>
      <c r="N34" s="62">
        <v>2049</v>
      </c>
      <c r="O34" s="60">
        <f t="shared" si="0"/>
        <v>1484779.5986879612</v>
      </c>
    </row>
    <row r="35" spans="2:15" x14ac:dyDescent="0.35">
      <c r="B35" s="66"/>
      <c r="C35" s="61">
        <v>2050</v>
      </c>
      <c r="D35" s="58">
        <v>1037.3511700746217</v>
      </c>
      <c r="E35" s="58">
        <v>125.47314374974619</v>
      </c>
      <c r="F35" s="64">
        <v>0</v>
      </c>
      <c r="G35" s="58">
        <v>111192.35236759517</v>
      </c>
      <c r="H35" s="64">
        <v>0</v>
      </c>
      <c r="I35" s="64">
        <v>0</v>
      </c>
      <c r="N35" s="62">
        <v>2050</v>
      </c>
      <c r="O35" s="60">
        <f t="shared" si="0"/>
        <v>1449679.0674416076</v>
      </c>
    </row>
  </sheetData>
  <mergeCells count="2">
    <mergeCell ref="C2:I2"/>
    <mergeCell ref="K2:O2"/>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AE0F-3BC3-40EA-A7A3-BDA592F79B59}">
  <dimension ref="A1:O35"/>
  <sheetViews>
    <sheetView zoomScale="85" zoomScaleNormal="85" workbookViewId="0">
      <selection activeCell="B3" sqref="B3"/>
    </sheetView>
  </sheetViews>
  <sheetFormatPr defaultColWidth="9.1796875" defaultRowHeight="15.5" x14ac:dyDescent="0.35"/>
  <cols>
    <col min="1" max="3" width="9.1796875" style="13"/>
    <col min="4" max="4" width="32.54296875" style="13" bestFit="1" customWidth="1"/>
    <col min="5" max="5" width="31.26953125" style="13" bestFit="1" customWidth="1"/>
    <col min="6" max="6" width="38.26953125" style="13" bestFit="1" customWidth="1"/>
    <col min="7" max="7" width="28.7265625" style="13" bestFit="1" customWidth="1"/>
    <col min="8" max="8" width="30" style="13" bestFit="1" customWidth="1"/>
    <col min="9" max="14" width="9.1796875" style="13"/>
    <col min="15" max="15" width="32.26953125" style="13" bestFit="1" customWidth="1"/>
    <col min="16" max="16384" width="9.1796875" style="13"/>
  </cols>
  <sheetData>
    <row r="1" spans="1:15" x14ac:dyDescent="0.35">
      <c r="A1" s="13" t="s">
        <v>26</v>
      </c>
    </row>
    <row r="2" spans="1:15" ht="48.75" customHeight="1" x14ac:dyDescent="0.35">
      <c r="C2" s="88" t="s">
        <v>140</v>
      </c>
      <c r="D2" s="88"/>
      <c r="E2" s="88"/>
      <c r="F2" s="88"/>
      <c r="G2" s="88"/>
      <c r="H2" s="88"/>
      <c r="K2" s="89" t="s">
        <v>94</v>
      </c>
      <c r="L2" s="89"/>
      <c r="M2" s="89"/>
      <c r="N2" s="89"/>
      <c r="O2" s="89"/>
    </row>
    <row r="3" spans="1:15" x14ac:dyDescent="0.35">
      <c r="C3" s="13" t="s">
        <v>27</v>
      </c>
      <c r="D3" s="13" t="s">
        <v>127</v>
      </c>
      <c r="E3" s="13" t="s">
        <v>128</v>
      </c>
      <c r="F3" s="13" t="s">
        <v>129</v>
      </c>
      <c r="G3" s="13" t="s">
        <v>130</v>
      </c>
      <c r="H3" s="13" t="s">
        <v>131</v>
      </c>
      <c r="N3" s="14" t="s">
        <v>27</v>
      </c>
      <c r="O3" s="14" t="s">
        <v>109</v>
      </c>
    </row>
    <row r="4" spans="1:15" x14ac:dyDescent="0.35">
      <c r="C4" s="13">
        <v>2019</v>
      </c>
      <c r="D4" s="58">
        <v>252.22302942296821</v>
      </c>
      <c r="E4" s="58">
        <v>457.7814351516605</v>
      </c>
      <c r="F4" s="58">
        <v>283622.91467901913</v>
      </c>
      <c r="G4" s="58">
        <v>0</v>
      </c>
      <c r="H4" s="58">
        <v>0</v>
      </c>
      <c r="L4" s="59" t="s">
        <v>16</v>
      </c>
      <c r="M4" s="65">
        <v>2400</v>
      </c>
      <c r="N4" s="14">
        <v>2019</v>
      </c>
      <c r="O4" s="60">
        <f>D4*$M$4+E4*$M$5+F4</f>
        <v>1163627.0463851392</v>
      </c>
    </row>
    <row r="5" spans="1:15" x14ac:dyDescent="0.35">
      <c r="C5" s="61">
        <v>2020</v>
      </c>
      <c r="D5" s="58">
        <v>232.28595500920213</v>
      </c>
      <c r="E5" s="58">
        <v>435.99724818420879</v>
      </c>
      <c r="F5" s="58">
        <v>271919.0293993883</v>
      </c>
      <c r="G5" s="58">
        <v>0</v>
      </c>
      <c r="H5" s="58">
        <v>0</v>
      </c>
      <c r="L5" s="59" t="s">
        <v>17</v>
      </c>
      <c r="M5" s="13">
        <v>600</v>
      </c>
      <c r="N5" s="62">
        <v>2020</v>
      </c>
      <c r="O5" s="60">
        <f t="shared" ref="O5:O35" si="0">D5*$M$4+E5*$M$5+F5</f>
        <v>1091003.6703319985</v>
      </c>
    </row>
    <row r="6" spans="1:15" x14ac:dyDescent="0.35">
      <c r="C6" s="61">
        <v>2021</v>
      </c>
      <c r="D6" s="58">
        <v>212.77886099995197</v>
      </c>
      <c r="E6" s="58">
        <v>417.19748147396911</v>
      </c>
      <c r="F6" s="58">
        <v>262006.54746721318</v>
      </c>
      <c r="G6" s="58">
        <v>0</v>
      </c>
      <c r="H6" s="58">
        <v>0</v>
      </c>
      <c r="N6" s="62">
        <v>2021</v>
      </c>
      <c r="O6" s="60">
        <f t="shared" si="0"/>
        <v>1022994.3027514794</v>
      </c>
    </row>
    <row r="7" spans="1:15" x14ac:dyDescent="0.35">
      <c r="C7" s="61">
        <v>2022</v>
      </c>
      <c r="D7" s="58">
        <v>193.25364608701292</v>
      </c>
      <c r="E7" s="58">
        <v>398.34142776041199</v>
      </c>
      <c r="F7" s="58">
        <v>252018.56942594482</v>
      </c>
      <c r="G7" s="58">
        <v>0</v>
      </c>
      <c r="H7" s="58">
        <v>0</v>
      </c>
      <c r="N7" s="62">
        <v>2022</v>
      </c>
      <c r="O7" s="60">
        <f t="shared" si="0"/>
        <v>954832.17669102305</v>
      </c>
    </row>
    <row r="8" spans="1:15" x14ac:dyDescent="0.35">
      <c r="C8" s="61">
        <v>2023</v>
      </c>
      <c r="D8" s="58">
        <v>174.12106737851749</v>
      </c>
      <c r="E8" s="58">
        <v>382.17427234151103</v>
      </c>
      <c r="F8" s="58">
        <v>243666.4096768242</v>
      </c>
      <c r="G8" s="58">
        <v>0</v>
      </c>
      <c r="H8" s="58">
        <v>0</v>
      </c>
      <c r="N8" s="62">
        <v>2023</v>
      </c>
      <c r="O8" s="60">
        <f t="shared" si="0"/>
        <v>890861.53479017282</v>
      </c>
    </row>
    <row r="9" spans="1:15" x14ac:dyDescent="0.35">
      <c r="C9" s="61">
        <v>2024</v>
      </c>
      <c r="D9" s="58">
        <v>155.30074688977777</v>
      </c>
      <c r="E9" s="58">
        <v>368.13221646421874</v>
      </c>
      <c r="F9" s="58">
        <v>236615.19391088415</v>
      </c>
      <c r="G9" s="58">
        <v>0</v>
      </c>
      <c r="H9" s="58">
        <v>0</v>
      </c>
      <c r="N9" s="62">
        <v>2024</v>
      </c>
      <c r="O9" s="60">
        <f t="shared" si="0"/>
        <v>830216.31632488198</v>
      </c>
    </row>
    <row r="10" spans="1:15" x14ac:dyDescent="0.35">
      <c r="C10" s="61">
        <v>2025</v>
      </c>
      <c r="D10" s="58">
        <v>136.72781080368654</v>
      </c>
      <c r="E10" s="58">
        <v>355.76529918513648</v>
      </c>
      <c r="F10" s="58">
        <v>230594.64196673353</v>
      </c>
      <c r="G10" s="58">
        <v>0</v>
      </c>
      <c r="H10" s="58">
        <v>0</v>
      </c>
      <c r="N10" s="62">
        <v>2025</v>
      </c>
      <c r="O10" s="60">
        <f t="shared" si="0"/>
        <v>772200.56740666309</v>
      </c>
    </row>
    <row r="11" spans="1:15" x14ac:dyDescent="0.35">
      <c r="C11" s="61">
        <v>2026</v>
      </c>
      <c r="D11" s="58">
        <v>128.83699414008527</v>
      </c>
      <c r="E11" s="58">
        <v>347.06123097550102</v>
      </c>
      <c r="F11" s="58">
        <v>225802.35910183203</v>
      </c>
      <c r="G11" s="58">
        <v>0</v>
      </c>
      <c r="H11" s="58">
        <v>0</v>
      </c>
      <c r="N11" s="62">
        <v>2026</v>
      </c>
      <c r="O11" s="60">
        <f t="shared" si="0"/>
        <v>743247.88362333726</v>
      </c>
    </row>
    <row r="12" spans="1:15" x14ac:dyDescent="0.35">
      <c r="C12" s="61">
        <v>2027</v>
      </c>
      <c r="D12" s="58">
        <v>121.90930623129525</v>
      </c>
      <c r="E12" s="58">
        <v>339.19199015420213</v>
      </c>
      <c r="F12" s="58">
        <v>221438.6022217499</v>
      </c>
      <c r="G12" s="58">
        <v>0</v>
      </c>
      <c r="H12" s="58">
        <v>0</v>
      </c>
      <c r="N12" s="62">
        <v>2027</v>
      </c>
      <c r="O12" s="60">
        <f t="shared" si="0"/>
        <v>717536.13126937975</v>
      </c>
    </row>
    <row r="13" spans="1:15" x14ac:dyDescent="0.35">
      <c r="C13" s="61">
        <v>2028</v>
      </c>
      <c r="D13" s="58">
        <v>116.15709509881393</v>
      </c>
      <c r="E13" s="58">
        <v>332.119748747156</v>
      </c>
      <c r="F13" s="58">
        <v>217459.0547938348</v>
      </c>
      <c r="G13" s="58">
        <v>0</v>
      </c>
      <c r="H13" s="58">
        <v>0</v>
      </c>
      <c r="N13" s="62">
        <v>2028</v>
      </c>
      <c r="O13" s="60">
        <f t="shared" si="0"/>
        <v>695507.93227928178</v>
      </c>
    </row>
    <row r="14" spans="1:15" x14ac:dyDescent="0.35">
      <c r="C14" s="61">
        <v>2029</v>
      </c>
      <c r="D14" s="58">
        <v>110.86285113927255</v>
      </c>
      <c r="E14" s="58">
        <v>325.01649984190936</v>
      </c>
      <c r="F14" s="58">
        <v>213403.71479147699</v>
      </c>
      <c r="G14" s="58">
        <v>0</v>
      </c>
      <c r="H14" s="58">
        <v>0</v>
      </c>
      <c r="N14" s="62">
        <v>2029</v>
      </c>
      <c r="O14" s="60">
        <f t="shared" si="0"/>
        <v>674484.45743087668</v>
      </c>
    </row>
    <row r="15" spans="1:15" x14ac:dyDescent="0.35">
      <c r="C15" s="61">
        <v>2030</v>
      </c>
      <c r="D15" s="58">
        <v>106.08608128038054</v>
      </c>
      <c r="E15" s="58">
        <v>318.53829047690414</v>
      </c>
      <c r="F15" s="58">
        <v>209692.7471483062</v>
      </c>
      <c r="G15" s="58">
        <v>0</v>
      </c>
      <c r="H15" s="58">
        <v>0</v>
      </c>
      <c r="N15" s="62">
        <v>2030</v>
      </c>
      <c r="O15" s="60">
        <f t="shared" si="0"/>
        <v>655422.31650736195</v>
      </c>
    </row>
    <row r="16" spans="1:15" ht="15.75" customHeight="1" x14ac:dyDescent="0.35">
      <c r="B16" s="66"/>
      <c r="C16" s="61">
        <v>2031</v>
      </c>
      <c r="D16" s="58">
        <v>104.76000526437575</v>
      </c>
      <c r="E16" s="58">
        <v>314.55656184594301</v>
      </c>
      <c r="F16" s="58">
        <v>207071.58780895252</v>
      </c>
      <c r="G16" s="58">
        <v>0</v>
      </c>
      <c r="H16" s="58">
        <v>0</v>
      </c>
      <c r="N16" s="62">
        <v>2031</v>
      </c>
      <c r="O16" s="60">
        <f t="shared" si="0"/>
        <v>647229.53755102016</v>
      </c>
    </row>
    <row r="17" spans="2:15" x14ac:dyDescent="0.35">
      <c r="B17" s="66"/>
      <c r="C17" s="61">
        <v>2032</v>
      </c>
      <c r="D17" s="58">
        <v>103.43392924837106</v>
      </c>
      <c r="E17" s="58">
        <v>310.57483321498165</v>
      </c>
      <c r="F17" s="58">
        <v>204450.42846959858</v>
      </c>
      <c r="G17" s="58">
        <v>0</v>
      </c>
      <c r="H17" s="58">
        <v>0</v>
      </c>
      <c r="N17" s="62">
        <v>2032</v>
      </c>
      <c r="O17" s="60">
        <f t="shared" si="0"/>
        <v>639036.75859467813</v>
      </c>
    </row>
    <row r="18" spans="2:15" x14ac:dyDescent="0.35">
      <c r="B18" s="66"/>
      <c r="C18" s="61">
        <v>2033</v>
      </c>
      <c r="D18" s="58">
        <v>102.10785323236621</v>
      </c>
      <c r="E18" s="58">
        <v>306.59310458402035</v>
      </c>
      <c r="F18" s="58">
        <v>201829.26913024491</v>
      </c>
      <c r="G18" s="58">
        <v>0</v>
      </c>
      <c r="H18" s="58">
        <v>0</v>
      </c>
      <c r="N18" s="62">
        <v>2033</v>
      </c>
      <c r="O18" s="60">
        <f t="shared" si="0"/>
        <v>630843.97963833599</v>
      </c>
    </row>
    <row r="19" spans="2:15" x14ac:dyDescent="0.35">
      <c r="B19" s="66"/>
      <c r="C19" s="61">
        <v>2034</v>
      </c>
      <c r="D19" s="58">
        <v>100.78177721636155</v>
      </c>
      <c r="E19" s="58">
        <v>302.61137595305894</v>
      </c>
      <c r="F19" s="58">
        <v>199208.10979089094</v>
      </c>
      <c r="G19" s="58">
        <v>0</v>
      </c>
      <c r="H19" s="58">
        <v>0</v>
      </c>
      <c r="N19" s="62">
        <v>2034</v>
      </c>
      <c r="O19" s="60">
        <f t="shared" si="0"/>
        <v>622651.20068199397</v>
      </c>
    </row>
    <row r="20" spans="2:15" x14ac:dyDescent="0.35">
      <c r="B20" s="66"/>
      <c r="C20" s="61">
        <v>2035</v>
      </c>
      <c r="D20" s="58">
        <v>99.455701200356742</v>
      </c>
      <c r="E20" s="58">
        <v>298.62964732209787</v>
      </c>
      <c r="F20" s="58">
        <v>196586.95045153715</v>
      </c>
      <c r="G20" s="58">
        <v>0</v>
      </c>
      <c r="H20" s="58">
        <v>0</v>
      </c>
      <c r="N20" s="62">
        <v>2035</v>
      </c>
      <c r="O20" s="60">
        <f t="shared" si="0"/>
        <v>614458.42172565206</v>
      </c>
    </row>
    <row r="21" spans="2:15" x14ac:dyDescent="0.35">
      <c r="B21" s="66"/>
      <c r="C21" s="61">
        <v>2036</v>
      </c>
      <c r="D21" s="58">
        <v>98.12962518435198</v>
      </c>
      <c r="E21" s="58">
        <v>294.64791869113645</v>
      </c>
      <c r="F21" s="58">
        <v>193965.7911121833</v>
      </c>
      <c r="G21" s="58">
        <v>0</v>
      </c>
      <c r="H21" s="58">
        <v>0</v>
      </c>
      <c r="N21" s="62">
        <v>2036</v>
      </c>
      <c r="O21" s="60">
        <f t="shared" si="0"/>
        <v>606265.64276930992</v>
      </c>
    </row>
    <row r="22" spans="2:15" x14ac:dyDescent="0.35">
      <c r="B22" s="66"/>
      <c r="C22" s="61">
        <v>2037</v>
      </c>
      <c r="D22" s="58">
        <v>96.803549168347246</v>
      </c>
      <c r="E22" s="58">
        <v>290.6661900601751</v>
      </c>
      <c r="F22" s="58">
        <v>191344.63177282945</v>
      </c>
      <c r="G22" s="58">
        <v>0</v>
      </c>
      <c r="H22" s="58">
        <v>0</v>
      </c>
      <c r="N22" s="62">
        <v>2037</v>
      </c>
      <c r="O22" s="60">
        <f t="shared" si="0"/>
        <v>598072.8638129679</v>
      </c>
    </row>
    <row r="23" spans="2:15" x14ac:dyDescent="0.35">
      <c r="B23" s="66"/>
      <c r="C23" s="61">
        <v>2038</v>
      </c>
      <c r="D23" s="58">
        <v>95.477473152342441</v>
      </c>
      <c r="E23" s="58">
        <v>286.68446142921385</v>
      </c>
      <c r="F23" s="58">
        <v>188723.47243347566</v>
      </c>
      <c r="G23" s="58">
        <v>0</v>
      </c>
      <c r="H23" s="58">
        <v>0</v>
      </c>
      <c r="N23" s="62">
        <v>2038</v>
      </c>
      <c r="O23" s="60">
        <f t="shared" si="0"/>
        <v>589880.08485662588</v>
      </c>
    </row>
    <row r="24" spans="2:15" x14ac:dyDescent="0.35">
      <c r="B24" s="66"/>
      <c r="C24" s="61">
        <v>2039</v>
      </c>
      <c r="D24" s="58">
        <v>94.151397136337692</v>
      </c>
      <c r="E24" s="58">
        <v>282.70273279825255</v>
      </c>
      <c r="F24" s="58">
        <v>186102.31309412178</v>
      </c>
      <c r="G24" s="58">
        <v>0</v>
      </c>
      <c r="H24" s="58">
        <v>0</v>
      </c>
      <c r="N24" s="62">
        <v>2039</v>
      </c>
      <c r="O24" s="60">
        <f t="shared" si="0"/>
        <v>581687.30590028374</v>
      </c>
    </row>
    <row r="25" spans="2:15" x14ac:dyDescent="0.35">
      <c r="B25" s="66"/>
      <c r="C25" s="61">
        <v>2040</v>
      </c>
      <c r="D25" s="58">
        <v>92.825321120332958</v>
      </c>
      <c r="E25" s="58">
        <v>278.72100416729126</v>
      </c>
      <c r="F25" s="58">
        <v>183481.15375476796</v>
      </c>
      <c r="G25" s="58">
        <v>0</v>
      </c>
      <c r="H25" s="58">
        <v>0</v>
      </c>
      <c r="N25" s="62">
        <v>2040</v>
      </c>
      <c r="O25" s="60">
        <f t="shared" si="0"/>
        <v>573494.52694394183</v>
      </c>
    </row>
    <row r="26" spans="2:15" x14ac:dyDescent="0.35">
      <c r="B26" s="66"/>
      <c r="C26" s="61">
        <v>2041</v>
      </c>
      <c r="D26" s="58">
        <v>91.49924510432821</v>
      </c>
      <c r="E26" s="58">
        <v>274.73927553632984</v>
      </c>
      <c r="F26" s="58">
        <v>180859.99441541414</v>
      </c>
      <c r="G26" s="58">
        <v>0</v>
      </c>
      <c r="H26" s="58">
        <v>0</v>
      </c>
      <c r="N26" s="62">
        <v>2041</v>
      </c>
      <c r="O26" s="60">
        <f t="shared" si="0"/>
        <v>565301.74798759981</v>
      </c>
    </row>
    <row r="27" spans="2:15" x14ac:dyDescent="0.35">
      <c r="B27" s="66"/>
      <c r="C27" s="61">
        <v>2042</v>
      </c>
      <c r="D27" s="58">
        <v>90.173169088323391</v>
      </c>
      <c r="E27" s="58">
        <v>270.75754690536866</v>
      </c>
      <c r="F27" s="58">
        <v>178238.83507606038</v>
      </c>
      <c r="G27" s="58">
        <v>0</v>
      </c>
      <c r="H27" s="58">
        <v>0</v>
      </c>
      <c r="N27" s="62">
        <v>2042</v>
      </c>
      <c r="O27" s="60">
        <f t="shared" si="0"/>
        <v>557108.96903125767</v>
      </c>
    </row>
    <row r="28" spans="2:15" x14ac:dyDescent="0.35">
      <c r="B28" s="66"/>
      <c r="C28" s="61">
        <v>2043</v>
      </c>
      <c r="D28" s="58">
        <v>88.847093072318643</v>
      </c>
      <c r="E28" s="58">
        <v>266.77581827440736</v>
      </c>
      <c r="F28" s="58">
        <v>175617.67573670647</v>
      </c>
      <c r="G28" s="58">
        <v>0</v>
      </c>
      <c r="H28" s="58">
        <v>0</v>
      </c>
      <c r="N28" s="62">
        <v>2043</v>
      </c>
      <c r="O28" s="60">
        <f t="shared" si="0"/>
        <v>548916.19007491565</v>
      </c>
    </row>
    <row r="29" spans="2:15" x14ac:dyDescent="0.35">
      <c r="B29" s="66"/>
      <c r="C29" s="61">
        <v>2044</v>
      </c>
      <c r="D29" s="58">
        <v>87.521017056313923</v>
      </c>
      <c r="E29" s="58">
        <v>262.79408964344606</v>
      </c>
      <c r="F29" s="58">
        <v>172996.51639735262</v>
      </c>
      <c r="G29" s="58">
        <v>0</v>
      </c>
      <c r="H29" s="58">
        <v>0</v>
      </c>
      <c r="N29" s="62">
        <v>2044</v>
      </c>
      <c r="O29" s="60">
        <f t="shared" si="0"/>
        <v>540723.41111857374</v>
      </c>
    </row>
    <row r="30" spans="2:15" x14ac:dyDescent="0.35">
      <c r="B30" s="66"/>
      <c r="C30" s="61">
        <v>2045</v>
      </c>
      <c r="D30" s="58">
        <v>86.19494104030916</v>
      </c>
      <c r="E30" s="58">
        <v>258.81236101248476</v>
      </c>
      <c r="F30" s="58">
        <v>170375.35705799889</v>
      </c>
      <c r="G30" s="58">
        <v>0</v>
      </c>
      <c r="H30" s="58">
        <v>0</v>
      </c>
      <c r="N30" s="62">
        <v>2045</v>
      </c>
      <c r="O30" s="60">
        <f t="shared" si="0"/>
        <v>532530.63216223172</v>
      </c>
    </row>
    <row r="31" spans="2:15" x14ac:dyDescent="0.35">
      <c r="B31" s="66"/>
      <c r="C31" s="61">
        <v>2046</v>
      </c>
      <c r="D31" s="58">
        <v>84.86886502430437</v>
      </c>
      <c r="E31" s="58">
        <v>254.8306323815234</v>
      </c>
      <c r="F31" s="58">
        <v>167754.1977186451</v>
      </c>
      <c r="G31" s="58">
        <v>0</v>
      </c>
      <c r="H31" s="58">
        <v>0</v>
      </c>
      <c r="N31" s="62">
        <v>2046</v>
      </c>
      <c r="O31" s="60">
        <f t="shared" si="0"/>
        <v>524337.8532058897</v>
      </c>
    </row>
    <row r="32" spans="2:15" x14ac:dyDescent="0.35">
      <c r="B32" s="66"/>
      <c r="C32" s="61">
        <v>2047</v>
      </c>
      <c r="D32" s="58">
        <v>83.542789008299678</v>
      </c>
      <c r="E32" s="58">
        <v>250.84890375056207</v>
      </c>
      <c r="F32" s="58">
        <v>165133.03837929119</v>
      </c>
      <c r="G32" s="58">
        <v>0</v>
      </c>
      <c r="H32" s="58">
        <v>0</v>
      </c>
      <c r="N32" s="62">
        <v>2047</v>
      </c>
      <c r="O32" s="60">
        <f t="shared" si="0"/>
        <v>516145.07424954767</v>
      </c>
    </row>
    <row r="33" spans="2:15" x14ac:dyDescent="0.35">
      <c r="B33" s="66"/>
      <c r="C33" s="61">
        <v>2048</v>
      </c>
      <c r="D33" s="58">
        <v>82.216712992294887</v>
      </c>
      <c r="E33" s="58">
        <v>246.86717511960083</v>
      </c>
      <c r="F33" s="58">
        <v>162511.87903993734</v>
      </c>
      <c r="G33" s="58">
        <v>0</v>
      </c>
      <c r="H33" s="58">
        <v>0</v>
      </c>
      <c r="N33" s="62">
        <v>2048</v>
      </c>
      <c r="O33" s="60">
        <f t="shared" si="0"/>
        <v>507952.29529320559</v>
      </c>
    </row>
    <row r="34" spans="2:15" x14ac:dyDescent="0.35">
      <c r="B34" s="66"/>
      <c r="C34" s="61">
        <v>2049</v>
      </c>
      <c r="D34" s="58">
        <v>80.890636976290068</v>
      </c>
      <c r="E34" s="58">
        <v>242.88544648863945</v>
      </c>
      <c r="F34" s="58">
        <v>159890.71970058361</v>
      </c>
      <c r="G34" s="58">
        <v>0</v>
      </c>
      <c r="H34" s="58">
        <v>0</v>
      </c>
      <c r="N34" s="62">
        <v>2049</v>
      </c>
      <c r="O34" s="60">
        <f t="shared" si="0"/>
        <v>499759.51633686339</v>
      </c>
    </row>
    <row r="35" spans="2:15" x14ac:dyDescent="0.35">
      <c r="B35" s="66"/>
      <c r="C35" s="61">
        <v>2050</v>
      </c>
      <c r="D35" s="58">
        <v>79.564560960285377</v>
      </c>
      <c r="E35" s="58">
        <v>238.90371785767823</v>
      </c>
      <c r="F35" s="58">
        <v>157269.56036122967</v>
      </c>
      <c r="G35" s="64">
        <v>0</v>
      </c>
      <c r="H35" s="64">
        <v>0</v>
      </c>
      <c r="N35" s="62">
        <v>2050</v>
      </c>
      <c r="O35" s="60">
        <f t="shared" si="0"/>
        <v>491566.73738052149</v>
      </c>
    </row>
  </sheetData>
  <mergeCells count="2">
    <mergeCell ref="C2:H2"/>
    <mergeCell ref="K2:O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A0B8F-5A8B-4B74-8313-4D52B34AB34B}">
  <dimension ref="A1:O35"/>
  <sheetViews>
    <sheetView zoomScale="85" zoomScaleNormal="85" workbookViewId="0">
      <selection activeCell="B3" sqref="B3"/>
    </sheetView>
  </sheetViews>
  <sheetFormatPr defaultColWidth="9.1796875" defaultRowHeight="15.5" x14ac:dyDescent="0.35"/>
  <cols>
    <col min="1" max="3" width="9.1796875" style="13"/>
    <col min="4" max="4" width="32.54296875" style="13" bestFit="1" customWidth="1"/>
    <col min="5" max="5" width="31.26953125" style="13" bestFit="1" customWidth="1"/>
    <col min="6" max="6" width="38.26953125" style="13" bestFit="1" customWidth="1"/>
    <col min="7" max="7" width="28.7265625" style="13" bestFit="1" customWidth="1"/>
    <col min="8" max="8" width="30" style="13" bestFit="1" customWidth="1"/>
    <col min="9" max="14" width="9.1796875" style="13"/>
    <col min="15" max="15" width="27.7265625" style="13" bestFit="1" customWidth="1"/>
    <col min="16" max="16384" width="9.1796875" style="13"/>
  </cols>
  <sheetData>
    <row r="1" spans="1:15" x14ac:dyDescent="0.35">
      <c r="A1" s="13" t="s">
        <v>26</v>
      </c>
    </row>
    <row r="2" spans="1:15" ht="48.75" customHeight="1" x14ac:dyDescent="0.35">
      <c r="C2" s="88" t="s">
        <v>141</v>
      </c>
      <c r="D2" s="88"/>
      <c r="E2" s="88"/>
      <c r="F2" s="88"/>
      <c r="G2" s="88"/>
      <c r="H2" s="88"/>
      <c r="K2" s="89" t="s">
        <v>94</v>
      </c>
      <c r="L2" s="89"/>
      <c r="M2" s="89"/>
      <c r="N2" s="89"/>
      <c r="O2" s="89"/>
    </row>
    <row r="3" spans="1:15" x14ac:dyDescent="0.35">
      <c r="C3" s="13" t="s">
        <v>27</v>
      </c>
      <c r="D3" s="13" t="s">
        <v>127</v>
      </c>
      <c r="E3" s="13" t="s">
        <v>128</v>
      </c>
      <c r="F3" s="13" t="s">
        <v>129</v>
      </c>
      <c r="G3" s="13" t="s">
        <v>130</v>
      </c>
      <c r="H3" s="13" t="s">
        <v>131</v>
      </c>
      <c r="N3" s="14" t="s">
        <v>27</v>
      </c>
      <c r="O3" s="14" t="s">
        <v>109</v>
      </c>
    </row>
    <row r="4" spans="1:15" x14ac:dyDescent="0.35">
      <c r="C4" s="13">
        <v>2019</v>
      </c>
      <c r="D4" s="58">
        <v>252.22302942296821</v>
      </c>
      <c r="E4" s="58">
        <v>457.7814351516605</v>
      </c>
      <c r="F4" s="58">
        <v>283622.91467901913</v>
      </c>
      <c r="G4" s="58">
        <v>0</v>
      </c>
      <c r="H4" s="58">
        <v>0</v>
      </c>
      <c r="L4" s="59" t="s">
        <v>16</v>
      </c>
      <c r="M4" s="65">
        <v>2400</v>
      </c>
      <c r="N4" s="14">
        <v>2019</v>
      </c>
      <c r="O4" s="60">
        <f>D4*$M$4+E4*$M$5+F4</f>
        <v>1163627.0463851392</v>
      </c>
    </row>
    <row r="5" spans="1:15" x14ac:dyDescent="0.35">
      <c r="C5" s="61">
        <v>2020</v>
      </c>
      <c r="D5" s="58">
        <v>196.44710493715311</v>
      </c>
      <c r="E5" s="58">
        <v>356.54887595022086</v>
      </c>
      <c r="F5" s="58">
        <v>220903.30375461243</v>
      </c>
      <c r="G5" s="58">
        <v>0</v>
      </c>
      <c r="H5" s="58">
        <v>0</v>
      </c>
      <c r="L5" s="59" t="s">
        <v>17</v>
      </c>
      <c r="M5" s="13">
        <v>600</v>
      </c>
      <c r="N5" s="62">
        <v>2020</v>
      </c>
      <c r="O5" s="60">
        <f t="shared" ref="O5:O35" si="0">D5*$M$4+E5*$M$5+F5</f>
        <v>906305.68117391237</v>
      </c>
    </row>
    <row r="6" spans="1:15" x14ac:dyDescent="0.35">
      <c r="C6" s="61">
        <v>2021</v>
      </c>
      <c r="D6" s="58">
        <v>182.62013937893957</v>
      </c>
      <c r="E6" s="58">
        <v>331.4531178368058</v>
      </c>
      <c r="F6" s="58">
        <v>205354.98415128828</v>
      </c>
      <c r="G6" s="58">
        <v>0</v>
      </c>
      <c r="H6" s="58">
        <v>0</v>
      </c>
      <c r="N6" s="62">
        <v>2021</v>
      </c>
      <c r="O6" s="60">
        <f t="shared" si="0"/>
        <v>842515.18936282676</v>
      </c>
    </row>
    <row r="7" spans="1:15" x14ac:dyDescent="0.35">
      <c r="C7" s="61">
        <v>2022</v>
      </c>
      <c r="D7" s="58">
        <v>168.79317382072597</v>
      </c>
      <c r="E7" s="58">
        <v>306.35735972339069</v>
      </c>
      <c r="F7" s="58">
        <v>189806.66454796412</v>
      </c>
      <c r="G7" s="58">
        <v>0</v>
      </c>
      <c r="H7" s="58">
        <v>0</v>
      </c>
      <c r="N7" s="62">
        <v>2022</v>
      </c>
      <c r="O7" s="60">
        <f t="shared" si="0"/>
        <v>778724.6975517408</v>
      </c>
    </row>
    <row r="8" spans="1:15" x14ac:dyDescent="0.35">
      <c r="C8" s="61">
        <v>2023</v>
      </c>
      <c r="D8" s="58">
        <v>154.96620826251242</v>
      </c>
      <c r="E8" s="58">
        <v>281.26160160997563</v>
      </c>
      <c r="F8" s="58">
        <v>174258.34494463998</v>
      </c>
      <c r="G8" s="58">
        <v>0</v>
      </c>
      <c r="H8" s="58">
        <v>0</v>
      </c>
      <c r="N8" s="62">
        <v>2023</v>
      </c>
      <c r="O8" s="60">
        <f t="shared" si="0"/>
        <v>714934.20574065519</v>
      </c>
    </row>
    <row r="9" spans="1:15" x14ac:dyDescent="0.35">
      <c r="C9" s="61">
        <v>2024</v>
      </c>
      <c r="D9" s="58">
        <v>141.13924270429885</v>
      </c>
      <c r="E9" s="58">
        <v>256.16584349656051</v>
      </c>
      <c r="F9" s="58">
        <v>158710.02534131581</v>
      </c>
      <c r="G9" s="58">
        <v>0</v>
      </c>
      <c r="H9" s="58">
        <v>0</v>
      </c>
      <c r="N9" s="62">
        <v>2024</v>
      </c>
      <c r="O9" s="60">
        <f t="shared" si="0"/>
        <v>651143.71392956935</v>
      </c>
    </row>
    <row r="10" spans="1:15" x14ac:dyDescent="0.35">
      <c r="C10" s="61">
        <v>2025</v>
      </c>
      <c r="D10" s="58">
        <v>127.31227714608532</v>
      </c>
      <c r="E10" s="58">
        <v>231.07008538314551</v>
      </c>
      <c r="F10" s="58">
        <v>143161.70573799167</v>
      </c>
      <c r="G10" s="58">
        <v>0</v>
      </c>
      <c r="H10" s="58">
        <v>0</v>
      </c>
      <c r="N10" s="62">
        <v>2025</v>
      </c>
      <c r="O10" s="60">
        <f t="shared" si="0"/>
        <v>587353.22211848374</v>
      </c>
    </row>
    <row r="11" spans="1:15" x14ac:dyDescent="0.35">
      <c r="C11" s="61">
        <v>2026</v>
      </c>
      <c r="D11" s="58">
        <v>120.38774930839797</v>
      </c>
      <c r="E11" s="58">
        <v>218.50215969239383</v>
      </c>
      <c r="F11" s="58">
        <v>135375.12585036605</v>
      </c>
      <c r="G11" s="58">
        <v>0</v>
      </c>
      <c r="H11" s="58">
        <v>0</v>
      </c>
      <c r="N11" s="62">
        <v>2026</v>
      </c>
      <c r="O11" s="60">
        <f t="shared" si="0"/>
        <v>555407.02000595746</v>
      </c>
    </row>
    <row r="12" spans="1:15" x14ac:dyDescent="0.35">
      <c r="C12" s="61">
        <v>2027</v>
      </c>
      <c r="D12" s="58">
        <v>113.46322147071056</v>
      </c>
      <c r="E12" s="58">
        <v>205.93423400164204</v>
      </c>
      <c r="F12" s="58">
        <v>127588.54596274036</v>
      </c>
      <c r="G12" s="58">
        <v>0</v>
      </c>
      <c r="H12" s="58">
        <v>0</v>
      </c>
      <c r="N12" s="62">
        <v>2027</v>
      </c>
      <c r="O12" s="60">
        <f t="shared" si="0"/>
        <v>523460.81789343094</v>
      </c>
    </row>
    <row r="13" spans="1:15" x14ac:dyDescent="0.35">
      <c r="C13" s="61">
        <v>2028</v>
      </c>
      <c r="D13" s="58">
        <v>106.53869363302321</v>
      </c>
      <c r="E13" s="58">
        <v>193.36630831089036</v>
      </c>
      <c r="F13" s="58">
        <v>119801.96607511473</v>
      </c>
      <c r="G13" s="58">
        <v>0</v>
      </c>
      <c r="H13" s="58">
        <v>0</v>
      </c>
      <c r="N13" s="62">
        <v>2028</v>
      </c>
      <c r="O13" s="60">
        <f t="shared" si="0"/>
        <v>491514.61578090466</v>
      </c>
    </row>
    <row r="14" spans="1:15" x14ac:dyDescent="0.35">
      <c r="C14" s="61">
        <v>2029</v>
      </c>
      <c r="D14" s="58">
        <v>99.614165795335836</v>
      </c>
      <c r="E14" s="58">
        <v>180.79838262013863</v>
      </c>
      <c r="F14" s="58">
        <v>112015.38618748907</v>
      </c>
      <c r="G14" s="58">
        <v>0</v>
      </c>
      <c r="H14" s="58">
        <v>0</v>
      </c>
      <c r="N14" s="62">
        <v>2029</v>
      </c>
      <c r="O14" s="60">
        <f t="shared" si="0"/>
        <v>459568.41366837831</v>
      </c>
    </row>
    <row r="15" spans="1:15" x14ac:dyDescent="0.35">
      <c r="C15" s="61">
        <v>2030</v>
      </c>
      <c r="D15" s="58">
        <v>92.689637957648458</v>
      </c>
      <c r="E15" s="58">
        <v>168.23045692938692</v>
      </c>
      <c r="F15" s="58">
        <v>104228.80629986341</v>
      </c>
      <c r="G15" s="58">
        <v>0</v>
      </c>
      <c r="H15" s="58">
        <v>0</v>
      </c>
      <c r="N15" s="62">
        <v>2030</v>
      </c>
      <c r="O15" s="60">
        <f t="shared" si="0"/>
        <v>427622.21155585186</v>
      </c>
    </row>
    <row r="16" spans="1:15" ht="15.75" customHeight="1" x14ac:dyDescent="0.35">
      <c r="B16" s="66"/>
      <c r="C16" s="61">
        <v>2031</v>
      </c>
      <c r="D16" s="58">
        <v>90.876145041085778</v>
      </c>
      <c r="E16" s="58">
        <v>164.93899146772497</v>
      </c>
      <c r="F16" s="58">
        <v>102189.54704617042</v>
      </c>
      <c r="G16" s="58">
        <v>0</v>
      </c>
      <c r="H16" s="58">
        <v>0</v>
      </c>
      <c r="N16" s="62">
        <v>2031</v>
      </c>
      <c r="O16" s="60">
        <f t="shared" si="0"/>
        <v>419255.69002541131</v>
      </c>
    </row>
    <row r="17" spans="2:15" x14ac:dyDescent="0.35">
      <c r="B17" s="66"/>
      <c r="C17" s="61">
        <v>2032</v>
      </c>
      <c r="D17" s="58">
        <v>89.062652124523083</v>
      </c>
      <c r="E17" s="58">
        <v>161.64752600606306</v>
      </c>
      <c r="F17" s="58">
        <v>100150.28779247744</v>
      </c>
      <c r="G17" s="58">
        <v>0</v>
      </c>
      <c r="H17" s="58">
        <v>0</v>
      </c>
      <c r="N17" s="62">
        <v>2032</v>
      </c>
      <c r="O17" s="60">
        <f t="shared" si="0"/>
        <v>410889.16849497065</v>
      </c>
    </row>
    <row r="18" spans="2:15" x14ac:dyDescent="0.35">
      <c r="B18" s="66"/>
      <c r="C18" s="61">
        <v>2033</v>
      </c>
      <c r="D18" s="58">
        <v>87.249159207960361</v>
      </c>
      <c r="E18" s="58">
        <v>158.35606054440109</v>
      </c>
      <c r="F18" s="58">
        <v>98111.02853878442</v>
      </c>
      <c r="G18" s="58">
        <v>0</v>
      </c>
      <c r="H18" s="58">
        <v>0</v>
      </c>
      <c r="N18" s="62">
        <v>2033</v>
      </c>
      <c r="O18" s="60">
        <f t="shared" si="0"/>
        <v>402522.64696452994</v>
      </c>
    </row>
    <row r="19" spans="2:15" x14ac:dyDescent="0.35">
      <c r="B19" s="66"/>
      <c r="C19" s="61">
        <v>2034</v>
      </c>
      <c r="D19" s="58">
        <v>85.435666291397666</v>
      </c>
      <c r="E19" s="58">
        <v>155.06459508273915</v>
      </c>
      <c r="F19" s="58">
        <v>96071.769285091432</v>
      </c>
      <c r="G19" s="58">
        <v>0</v>
      </c>
      <c r="H19" s="58">
        <v>0</v>
      </c>
      <c r="N19" s="62">
        <v>2034</v>
      </c>
      <c r="O19" s="60">
        <f t="shared" si="0"/>
        <v>394156.12543408934</v>
      </c>
    </row>
    <row r="20" spans="2:15" x14ac:dyDescent="0.35">
      <c r="B20" s="66"/>
      <c r="C20" s="61">
        <v>2035</v>
      </c>
      <c r="D20" s="58">
        <v>83.622173374835</v>
      </c>
      <c r="E20" s="58">
        <v>151.77312962107729</v>
      </c>
      <c r="F20" s="58">
        <v>94032.510031398488</v>
      </c>
      <c r="G20" s="58">
        <v>0</v>
      </c>
      <c r="H20" s="58">
        <v>0</v>
      </c>
      <c r="N20" s="62">
        <v>2035</v>
      </c>
      <c r="O20" s="60">
        <f t="shared" si="0"/>
        <v>385789.60390364891</v>
      </c>
    </row>
    <row r="21" spans="2:15" x14ac:dyDescent="0.35">
      <c r="B21" s="66"/>
      <c r="C21" s="61">
        <v>2036</v>
      </c>
      <c r="D21" s="58">
        <v>81.808680458272306</v>
      </c>
      <c r="E21" s="58">
        <v>148.48166415941535</v>
      </c>
      <c r="F21" s="58">
        <v>91993.2507777055</v>
      </c>
      <c r="G21" s="58">
        <v>0</v>
      </c>
      <c r="H21" s="58">
        <v>0</v>
      </c>
      <c r="N21" s="62">
        <v>2036</v>
      </c>
      <c r="O21" s="60">
        <f t="shared" si="0"/>
        <v>377423.08237320825</v>
      </c>
    </row>
    <row r="22" spans="2:15" x14ac:dyDescent="0.35">
      <c r="B22" s="66"/>
      <c r="C22" s="61">
        <v>2037</v>
      </c>
      <c r="D22" s="58">
        <v>79.995187541709612</v>
      </c>
      <c r="E22" s="58">
        <v>145.19019869775343</v>
      </c>
      <c r="F22" s="58">
        <v>89953.991524012512</v>
      </c>
      <c r="G22" s="58">
        <v>0</v>
      </c>
      <c r="H22" s="58">
        <v>0</v>
      </c>
      <c r="N22" s="62">
        <v>2037</v>
      </c>
      <c r="O22" s="60">
        <f t="shared" si="0"/>
        <v>369056.56084276765</v>
      </c>
    </row>
    <row r="23" spans="2:15" x14ac:dyDescent="0.35">
      <c r="B23" s="66"/>
      <c r="C23" s="61">
        <v>2038</v>
      </c>
      <c r="D23" s="58">
        <v>78.181694625146903</v>
      </c>
      <c r="E23" s="58">
        <v>141.89873323609143</v>
      </c>
      <c r="F23" s="58">
        <v>87914.732270319495</v>
      </c>
      <c r="G23" s="58">
        <v>0</v>
      </c>
      <c r="H23" s="58">
        <v>0</v>
      </c>
      <c r="N23" s="62">
        <v>2038</v>
      </c>
      <c r="O23" s="60">
        <f t="shared" si="0"/>
        <v>360690.03931232693</v>
      </c>
    </row>
    <row r="24" spans="2:15" x14ac:dyDescent="0.35">
      <c r="B24" s="66"/>
      <c r="C24" s="61">
        <v>2039</v>
      </c>
      <c r="D24" s="58">
        <v>76.368201708584209</v>
      </c>
      <c r="E24" s="58">
        <v>138.60726777442952</v>
      </c>
      <c r="F24" s="58">
        <v>85875.473016626507</v>
      </c>
      <c r="G24" s="58">
        <v>0</v>
      </c>
      <c r="H24" s="58">
        <v>0</v>
      </c>
      <c r="N24" s="62">
        <v>2039</v>
      </c>
      <c r="O24" s="60">
        <f t="shared" si="0"/>
        <v>352323.51778188633</v>
      </c>
    </row>
    <row r="25" spans="2:15" x14ac:dyDescent="0.35">
      <c r="B25" s="66"/>
      <c r="C25" s="61">
        <v>2040</v>
      </c>
      <c r="D25" s="58">
        <v>74.554708792021543</v>
      </c>
      <c r="E25" s="58">
        <v>135.31580231276763</v>
      </c>
      <c r="F25" s="58">
        <v>83836.213762933563</v>
      </c>
      <c r="G25" s="58">
        <v>0</v>
      </c>
      <c r="H25" s="58">
        <v>0</v>
      </c>
      <c r="N25" s="62">
        <v>2040</v>
      </c>
      <c r="O25" s="60">
        <f t="shared" si="0"/>
        <v>343956.99625144585</v>
      </c>
    </row>
    <row r="26" spans="2:15" x14ac:dyDescent="0.35">
      <c r="B26" s="66"/>
      <c r="C26" s="61">
        <v>2041</v>
      </c>
      <c r="D26" s="58">
        <v>72.741215875458821</v>
      </c>
      <c r="E26" s="58">
        <v>132.02433685110566</v>
      </c>
      <c r="F26" s="58">
        <v>81796.954509240546</v>
      </c>
      <c r="G26" s="58">
        <v>0</v>
      </c>
      <c r="H26" s="58">
        <v>0</v>
      </c>
      <c r="N26" s="62">
        <v>2041</v>
      </c>
      <c r="O26" s="60">
        <f t="shared" si="0"/>
        <v>335590.47472100513</v>
      </c>
    </row>
    <row r="27" spans="2:15" x14ac:dyDescent="0.35">
      <c r="B27" s="66"/>
      <c r="C27" s="61">
        <v>2042</v>
      </c>
      <c r="D27" s="58">
        <v>70.927722958896155</v>
      </c>
      <c r="E27" s="58">
        <v>128.73287138944377</v>
      </c>
      <c r="F27" s="58">
        <v>79757.695255547587</v>
      </c>
      <c r="G27" s="58">
        <v>0</v>
      </c>
      <c r="H27" s="58">
        <v>0</v>
      </c>
      <c r="N27" s="62">
        <v>2042</v>
      </c>
      <c r="O27" s="60">
        <f t="shared" si="0"/>
        <v>327223.95319056464</v>
      </c>
    </row>
    <row r="28" spans="2:15" x14ac:dyDescent="0.35">
      <c r="B28" s="66"/>
      <c r="C28" s="61">
        <v>2043</v>
      </c>
      <c r="D28" s="58">
        <v>69.11423004233346</v>
      </c>
      <c r="E28" s="58">
        <v>125.44140592778186</v>
      </c>
      <c r="F28" s="58">
        <v>77718.436001854599</v>
      </c>
      <c r="G28" s="58">
        <v>0</v>
      </c>
      <c r="H28" s="58">
        <v>0</v>
      </c>
      <c r="N28" s="62">
        <v>2043</v>
      </c>
      <c r="O28" s="60">
        <f t="shared" si="0"/>
        <v>318857.43166012404</v>
      </c>
    </row>
    <row r="29" spans="2:15" x14ac:dyDescent="0.35">
      <c r="B29" s="66"/>
      <c r="C29" s="61">
        <v>2044</v>
      </c>
      <c r="D29" s="58">
        <v>67.300737125770738</v>
      </c>
      <c r="E29" s="58">
        <v>122.14994046611989</v>
      </c>
      <c r="F29" s="58">
        <v>75679.176748161583</v>
      </c>
      <c r="G29" s="58">
        <v>0</v>
      </c>
      <c r="H29" s="58">
        <v>0</v>
      </c>
      <c r="N29" s="62">
        <v>2044</v>
      </c>
      <c r="O29" s="60">
        <f t="shared" si="0"/>
        <v>310490.91012968327</v>
      </c>
    </row>
    <row r="30" spans="2:15" x14ac:dyDescent="0.35">
      <c r="B30" s="66"/>
      <c r="C30" s="61">
        <v>2045</v>
      </c>
      <c r="D30" s="58">
        <v>65.487244209208058</v>
      </c>
      <c r="E30" s="58">
        <v>118.85847500445796</v>
      </c>
      <c r="F30" s="58">
        <v>73639.917494468595</v>
      </c>
      <c r="G30" s="58">
        <v>0</v>
      </c>
      <c r="H30" s="58">
        <v>0</v>
      </c>
      <c r="N30" s="62">
        <v>2045</v>
      </c>
      <c r="O30" s="60">
        <f t="shared" si="0"/>
        <v>302124.38859924272</v>
      </c>
    </row>
    <row r="31" spans="2:15" x14ac:dyDescent="0.35">
      <c r="B31" s="66"/>
      <c r="C31" s="61">
        <v>2046</v>
      </c>
      <c r="D31" s="58">
        <v>63.673751292645356</v>
      </c>
      <c r="E31" s="58">
        <v>115.56700954279603</v>
      </c>
      <c r="F31" s="58">
        <v>71600.658240775607</v>
      </c>
      <c r="G31" s="58">
        <v>0</v>
      </c>
      <c r="H31" s="58">
        <v>0</v>
      </c>
      <c r="N31" s="62">
        <v>2046</v>
      </c>
      <c r="O31" s="60">
        <f t="shared" si="0"/>
        <v>293757.86706880212</v>
      </c>
    </row>
    <row r="32" spans="2:15" x14ac:dyDescent="0.35">
      <c r="B32" s="66"/>
      <c r="C32" s="61">
        <v>2047</v>
      </c>
      <c r="D32" s="58">
        <v>61.860258376082697</v>
      </c>
      <c r="E32" s="58">
        <v>112.27554408113416</v>
      </c>
      <c r="F32" s="58">
        <v>69561.398987082663</v>
      </c>
      <c r="G32" s="58">
        <v>0</v>
      </c>
      <c r="H32" s="58">
        <v>0</v>
      </c>
      <c r="N32" s="62">
        <v>2047</v>
      </c>
      <c r="O32" s="60">
        <f t="shared" si="0"/>
        <v>285391.34553836164</v>
      </c>
    </row>
    <row r="33" spans="2:15" x14ac:dyDescent="0.35">
      <c r="B33" s="66"/>
      <c r="C33" s="61">
        <v>2048</v>
      </c>
      <c r="D33" s="58">
        <v>60.046765459520003</v>
      </c>
      <c r="E33" s="58">
        <v>108.98407861947223</v>
      </c>
      <c r="F33" s="58">
        <v>67522.139733389675</v>
      </c>
      <c r="G33" s="58">
        <v>0</v>
      </c>
      <c r="H33" s="58">
        <v>0</v>
      </c>
      <c r="N33" s="62">
        <v>2048</v>
      </c>
      <c r="O33" s="60">
        <f t="shared" si="0"/>
        <v>277024.82400792104</v>
      </c>
    </row>
    <row r="34" spans="2:15" x14ac:dyDescent="0.35">
      <c r="B34" s="66"/>
      <c r="C34" s="61">
        <v>2049</v>
      </c>
      <c r="D34" s="58">
        <v>58.233272542957337</v>
      </c>
      <c r="E34" s="58">
        <v>105.69261315781034</v>
      </c>
      <c r="F34" s="58">
        <v>65482.880479696723</v>
      </c>
      <c r="G34" s="58">
        <v>0</v>
      </c>
      <c r="H34" s="58">
        <v>0</v>
      </c>
      <c r="N34" s="62">
        <v>2049</v>
      </c>
      <c r="O34" s="60">
        <f t="shared" si="0"/>
        <v>268658.30247748055</v>
      </c>
    </row>
    <row r="35" spans="2:15" x14ac:dyDescent="0.35">
      <c r="B35" s="66"/>
      <c r="C35" s="61">
        <v>2050</v>
      </c>
      <c r="D35" s="58">
        <v>56.419779626394728</v>
      </c>
      <c r="E35" s="58">
        <v>102.40114769614857</v>
      </c>
      <c r="F35" s="58">
        <v>63443.62122600383</v>
      </c>
      <c r="G35" s="58">
        <v>0</v>
      </c>
      <c r="H35" s="58">
        <v>0</v>
      </c>
      <c r="N35" s="62">
        <v>2050</v>
      </c>
      <c r="O35" s="60">
        <f t="shared" si="0"/>
        <v>260291.78094704033</v>
      </c>
    </row>
  </sheetData>
  <mergeCells count="2">
    <mergeCell ref="C2:H2"/>
    <mergeCell ref="K2:O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2F7D-6AA7-4CCE-A937-6C7396A6D53E}">
  <dimension ref="A2:Q20"/>
  <sheetViews>
    <sheetView topLeftCell="A2" workbookViewId="0">
      <selection activeCell="C28" sqref="C28"/>
    </sheetView>
  </sheetViews>
  <sheetFormatPr defaultRowHeight="14.5" x14ac:dyDescent="0.35"/>
  <cols>
    <col min="3" max="3" width="16.54296875" customWidth="1"/>
    <col min="6" max="6" width="2.54296875" customWidth="1"/>
    <col min="8" max="8" width="23.54296875" customWidth="1"/>
    <col min="11" max="11" width="2.81640625" customWidth="1"/>
    <col min="12" max="12" width="26" customWidth="1"/>
    <col min="13" max="13" width="18.7265625" customWidth="1"/>
    <col min="14" max="14" width="18.1796875" customWidth="1"/>
    <col min="15" max="15" width="20.54296875" bestFit="1" customWidth="1"/>
    <col min="16" max="16" width="19.453125" bestFit="1" customWidth="1"/>
    <col min="17" max="17" width="19.453125" customWidth="1"/>
  </cols>
  <sheetData>
    <row r="2" spans="1:17" ht="15" thickBot="1" x14ac:dyDescent="0.4">
      <c r="B2" t="s">
        <v>71</v>
      </c>
    </row>
    <row r="3" spans="1:17" x14ac:dyDescent="0.35">
      <c r="B3" s="80" t="s">
        <v>70</v>
      </c>
      <c r="C3" s="80"/>
      <c r="D3" s="80"/>
      <c r="E3" s="80"/>
      <c r="G3" s="81" t="s">
        <v>69</v>
      </c>
      <c r="H3" s="82"/>
      <c r="I3" s="82"/>
      <c r="J3" s="83"/>
      <c r="L3" s="81" t="s">
        <v>68</v>
      </c>
      <c r="M3" s="82"/>
      <c r="N3" s="82"/>
      <c r="O3" s="82"/>
      <c r="P3" s="83"/>
    </row>
    <row r="4" spans="1:17" x14ac:dyDescent="0.35">
      <c r="B4" s="55" t="s">
        <v>67</v>
      </c>
      <c r="C4" s="55"/>
      <c r="D4" s="54" t="s">
        <v>66</v>
      </c>
      <c r="E4" s="57" t="s">
        <v>65</v>
      </c>
      <c r="G4" s="56" t="s">
        <v>67</v>
      </c>
      <c r="H4" s="55"/>
      <c r="I4" s="54" t="s">
        <v>66</v>
      </c>
      <c r="J4" s="53" t="s">
        <v>65</v>
      </c>
      <c r="L4" s="32"/>
      <c r="M4" t="s">
        <v>64</v>
      </c>
      <c r="N4" t="s">
        <v>63</v>
      </c>
      <c r="O4" t="s">
        <v>62</v>
      </c>
      <c r="P4" s="53" t="s">
        <v>61</v>
      </c>
    </row>
    <row r="5" spans="1:17" ht="15.5" x14ac:dyDescent="0.35">
      <c r="A5" s="48"/>
      <c r="B5" s="48" t="s">
        <v>60</v>
      </c>
      <c r="C5" s="52"/>
      <c r="D5" s="50">
        <v>192.04895490755897</v>
      </c>
      <c r="E5" s="49">
        <v>768.19581963023586</v>
      </c>
      <c r="G5" s="48" t="s">
        <v>60</v>
      </c>
      <c r="H5" s="51"/>
      <c r="I5" s="31">
        <v>192.04895490755897</v>
      </c>
      <c r="J5" s="33">
        <v>768.19581963023586</v>
      </c>
      <c r="L5" s="40" t="s">
        <v>59</v>
      </c>
      <c r="M5" s="31">
        <v>250.5</v>
      </c>
      <c r="N5" s="31">
        <v>501</v>
      </c>
      <c r="O5" s="31">
        <v>250.45</v>
      </c>
      <c r="P5" s="30">
        <v>1001.8</v>
      </c>
      <c r="Q5" s="39"/>
    </row>
    <row r="6" spans="1:17" ht="15.5" x14ac:dyDescent="0.35">
      <c r="A6" s="48"/>
      <c r="B6" s="48" t="s">
        <v>58</v>
      </c>
      <c r="C6" s="52"/>
      <c r="D6" s="50">
        <v>14.849145998007135</v>
      </c>
      <c r="E6" s="49">
        <v>59.396583992028539</v>
      </c>
      <c r="G6" s="48" t="s">
        <v>58</v>
      </c>
      <c r="H6" s="51"/>
      <c r="I6" s="31">
        <v>14.849145998007137</v>
      </c>
      <c r="J6" s="33">
        <v>59.396583992028553</v>
      </c>
      <c r="L6" s="40" t="s">
        <v>57</v>
      </c>
      <c r="M6" s="31">
        <v>172.2720595532019</v>
      </c>
      <c r="N6" s="31">
        <v>344.5441191064038</v>
      </c>
      <c r="O6" s="31">
        <v>172.25</v>
      </c>
      <c r="P6" s="30">
        <v>689</v>
      </c>
      <c r="Q6" s="39"/>
    </row>
    <row r="7" spans="1:17" ht="15.5" x14ac:dyDescent="0.35">
      <c r="A7" s="41"/>
      <c r="B7" s="41" t="s">
        <v>56</v>
      </c>
      <c r="C7" s="52"/>
      <c r="D7" s="50">
        <v>13.089116141577328</v>
      </c>
      <c r="E7" s="49">
        <v>52.356464566309313</v>
      </c>
      <c r="G7" s="41" t="s">
        <v>56</v>
      </c>
      <c r="H7" s="51"/>
      <c r="I7" s="31">
        <v>25.578415593017105</v>
      </c>
      <c r="J7" s="33">
        <v>102.31366237206844</v>
      </c>
      <c r="L7" s="40" t="s">
        <v>55</v>
      </c>
      <c r="M7" s="31">
        <v>243.5</v>
      </c>
      <c r="N7" s="31">
        <v>487</v>
      </c>
      <c r="O7" s="31">
        <v>73.05</v>
      </c>
      <c r="P7" s="30">
        <v>292.2</v>
      </c>
      <c r="Q7" s="39"/>
    </row>
    <row r="8" spans="1:17" ht="15.5" x14ac:dyDescent="0.35">
      <c r="A8" s="41"/>
      <c r="B8" s="41" t="s">
        <v>54</v>
      </c>
      <c r="C8" s="2"/>
      <c r="D8" s="50">
        <v>35.470966211552359</v>
      </c>
      <c r="E8" s="49">
        <v>141.88386484620943</v>
      </c>
      <c r="G8" s="41" t="s">
        <v>54</v>
      </c>
      <c r="I8" s="31">
        <v>47.689876666177724</v>
      </c>
      <c r="J8" s="33">
        <v>190.7595066647109</v>
      </c>
      <c r="L8" s="32"/>
      <c r="M8" s="31"/>
      <c r="N8" s="31"/>
      <c r="O8" s="31"/>
      <c r="P8" s="30"/>
    </row>
    <row r="9" spans="1:17" ht="15.5" x14ac:dyDescent="0.35">
      <c r="A9" s="48"/>
      <c r="B9" s="48" t="s">
        <v>53</v>
      </c>
      <c r="C9" s="52"/>
      <c r="D9" s="50">
        <v>19.363072843876431</v>
      </c>
      <c r="E9" s="49">
        <v>77.452291375505723</v>
      </c>
      <c r="G9" s="48" t="s">
        <v>53</v>
      </c>
      <c r="H9" s="51"/>
      <c r="I9" s="31">
        <v>67.947857628667307</v>
      </c>
      <c r="J9" s="33">
        <v>271.79143051466923</v>
      </c>
      <c r="L9" s="40" t="s">
        <v>53</v>
      </c>
      <c r="M9" s="31">
        <v>199</v>
      </c>
      <c r="N9" s="31">
        <v>398</v>
      </c>
      <c r="O9" s="31">
        <v>69.2</v>
      </c>
      <c r="P9" s="30">
        <v>276.8</v>
      </c>
      <c r="Q9" s="39"/>
    </row>
    <row r="10" spans="1:17" ht="15.5" x14ac:dyDescent="0.35">
      <c r="A10" s="48"/>
      <c r="B10" s="48" t="s">
        <v>52</v>
      </c>
      <c r="C10" s="52"/>
      <c r="D10" s="50">
        <v>9.7119884491071868</v>
      </c>
      <c r="E10" s="49">
        <v>38.847953796428747</v>
      </c>
      <c r="G10" s="48" t="s">
        <v>52</v>
      </c>
      <c r="H10" s="51"/>
      <c r="I10" s="31">
        <v>37.008693178909098</v>
      </c>
      <c r="J10" s="33">
        <v>148.03477271563642</v>
      </c>
      <c r="L10" s="40" t="s">
        <v>51</v>
      </c>
      <c r="M10" s="31">
        <v>416.66666666666669</v>
      </c>
      <c r="N10" s="31">
        <v>833.33333333333337</v>
      </c>
      <c r="O10" s="31">
        <v>185.4</v>
      </c>
      <c r="P10" s="30">
        <v>741.6</v>
      </c>
      <c r="Q10" s="39"/>
    </row>
    <row r="11" spans="1:17" ht="15.5" x14ac:dyDescent="0.35">
      <c r="A11" s="48"/>
      <c r="B11" s="48" t="s">
        <v>50</v>
      </c>
      <c r="C11" s="2"/>
      <c r="D11" s="50">
        <v>15.704634263760129</v>
      </c>
      <c r="E11" s="49">
        <v>62.818537055040508</v>
      </c>
      <c r="G11" s="48" t="s">
        <v>50</v>
      </c>
      <c r="I11" s="31">
        <v>17.502245758653274</v>
      </c>
      <c r="J11" s="33">
        <v>70.008983034613095</v>
      </c>
      <c r="L11" s="40" t="s">
        <v>49</v>
      </c>
      <c r="M11" s="31">
        <v>44</v>
      </c>
      <c r="N11" s="31">
        <v>88</v>
      </c>
      <c r="O11" s="31">
        <v>30.95</v>
      </c>
      <c r="P11" s="30">
        <v>123.8</v>
      </c>
      <c r="Q11" s="39"/>
    </row>
    <row r="12" spans="1:17" ht="15.5" x14ac:dyDescent="0.35">
      <c r="A12" s="36"/>
      <c r="B12" s="36" t="s">
        <v>48</v>
      </c>
      <c r="C12" s="35"/>
      <c r="D12" s="47">
        <v>300.23787881543956</v>
      </c>
      <c r="E12" s="46">
        <v>1200.9515152617585</v>
      </c>
      <c r="G12" s="36" t="s">
        <v>48</v>
      </c>
      <c r="H12" s="35"/>
      <c r="I12" s="34">
        <v>402.6251897309906</v>
      </c>
      <c r="J12" s="33">
        <v>1610.5007589239624</v>
      </c>
      <c r="L12" s="32"/>
      <c r="M12" s="31"/>
      <c r="N12" s="31"/>
      <c r="O12" s="31"/>
      <c r="P12" s="30"/>
    </row>
    <row r="13" spans="1:17" ht="15.5" x14ac:dyDescent="0.35">
      <c r="A13" s="41"/>
      <c r="B13" s="41" t="s">
        <v>47</v>
      </c>
      <c r="C13" s="2"/>
      <c r="D13" s="45">
        <v>0</v>
      </c>
      <c r="E13" s="44">
        <v>0</v>
      </c>
      <c r="G13" s="41" t="s">
        <v>47</v>
      </c>
      <c r="I13" s="31">
        <v>0</v>
      </c>
      <c r="J13" s="33">
        <v>0</v>
      </c>
      <c r="L13" s="32"/>
      <c r="M13" s="31"/>
      <c r="N13" s="31"/>
      <c r="O13" s="31"/>
      <c r="P13" s="30"/>
    </row>
    <row r="14" spans="1:17" ht="15.5" x14ac:dyDescent="0.35">
      <c r="A14" s="41"/>
      <c r="B14" s="41" t="s">
        <v>46</v>
      </c>
      <c r="C14" s="2"/>
      <c r="D14" s="43">
        <v>1.2179970757237581</v>
      </c>
      <c r="E14" s="42">
        <v>4.8719883028950326</v>
      </c>
      <c r="G14" s="41" t="s">
        <v>46</v>
      </c>
      <c r="I14" s="31">
        <v>3.0963922937035067</v>
      </c>
      <c r="J14" s="33">
        <v>12.385569174814027</v>
      </c>
      <c r="L14" s="40" t="s">
        <v>45</v>
      </c>
      <c r="M14" s="31">
        <v>196</v>
      </c>
      <c r="N14" s="31">
        <v>392</v>
      </c>
      <c r="O14" s="31">
        <v>58.8</v>
      </c>
      <c r="P14" s="30">
        <v>235.2</v>
      </c>
      <c r="Q14" s="39"/>
    </row>
    <row r="15" spans="1:17" ht="15.5" x14ac:dyDescent="0.35">
      <c r="A15" s="41"/>
      <c r="B15" s="41" t="s">
        <v>44</v>
      </c>
      <c r="C15" s="2"/>
      <c r="D15" s="43">
        <v>7.6286465109975108</v>
      </c>
      <c r="E15" s="42">
        <v>30.514586043990043</v>
      </c>
      <c r="G15" s="41" t="s">
        <v>44</v>
      </c>
      <c r="I15" s="31">
        <v>11.485659347601898</v>
      </c>
      <c r="J15" s="33">
        <v>45.94263739040759</v>
      </c>
      <c r="L15" s="32"/>
      <c r="M15" s="31"/>
      <c r="N15" s="31"/>
      <c r="O15" s="31"/>
      <c r="P15" s="30"/>
    </row>
    <row r="16" spans="1:17" ht="15.5" x14ac:dyDescent="0.35">
      <c r="A16" s="41"/>
      <c r="B16" s="41" t="s">
        <v>43</v>
      </c>
      <c r="C16" s="2"/>
      <c r="D16" s="43">
        <v>9.3462094519836452</v>
      </c>
      <c r="E16" s="42">
        <v>37.384837807934588</v>
      </c>
      <c r="G16" s="41" t="s">
        <v>43</v>
      </c>
      <c r="I16" s="31">
        <v>16.249938410386797</v>
      </c>
      <c r="J16" s="33">
        <v>64.999753641547201</v>
      </c>
      <c r="L16" s="40" t="s">
        <v>42</v>
      </c>
      <c r="M16" s="31">
        <v>33.333333333333336</v>
      </c>
      <c r="N16" s="31">
        <v>66.666666666666671</v>
      </c>
      <c r="O16" s="31">
        <v>24.8</v>
      </c>
      <c r="P16" s="30">
        <v>99.2</v>
      </c>
      <c r="Q16" s="39"/>
    </row>
    <row r="17" spans="1:17" ht="15.5" x14ac:dyDescent="0.35">
      <c r="A17" s="41"/>
      <c r="B17" s="41" t="s">
        <v>41</v>
      </c>
      <c r="C17" s="2"/>
      <c r="D17" s="43">
        <v>6.6126433580605219</v>
      </c>
      <c r="E17" s="42">
        <v>26.450573432242088</v>
      </c>
      <c r="G17" s="41" t="s">
        <v>41</v>
      </c>
      <c r="I17" s="31">
        <v>24.374907615580195</v>
      </c>
      <c r="J17" s="33">
        <v>97.499630462320781</v>
      </c>
      <c r="L17" s="40" t="s">
        <v>40</v>
      </c>
      <c r="M17" s="31">
        <v>16.5</v>
      </c>
      <c r="N17" s="31">
        <v>33</v>
      </c>
      <c r="O17" s="31">
        <v>4.95</v>
      </c>
      <c r="P17" s="30">
        <v>19.8</v>
      </c>
      <c r="Q17" s="39"/>
    </row>
    <row r="18" spans="1:17" ht="15.5" x14ac:dyDescent="0.35">
      <c r="A18" s="41"/>
      <c r="B18" s="41" t="s">
        <v>39</v>
      </c>
      <c r="C18" s="2"/>
      <c r="D18" s="43">
        <v>16.252168760610253</v>
      </c>
      <c r="E18" s="42">
        <v>65.008675042440998</v>
      </c>
      <c r="G18" s="41" t="s">
        <v>39</v>
      </c>
      <c r="I18" s="31">
        <v>22.329406339137051</v>
      </c>
      <c r="J18" s="33">
        <v>89.317625356548206</v>
      </c>
      <c r="L18" s="40" t="s">
        <v>38</v>
      </c>
      <c r="M18" s="31">
        <v>476.33333333333331</v>
      </c>
      <c r="N18" s="31">
        <v>952.66666666666663</v>
      </c>
      <c r="O18" s="31">
        <v>185.4</v>
      </c>
      <c r="P18" s="30">
        <v>741.6</v>
      </c>
      <c r="Q18" s="39"/>
    </row>
    <row r="19" spans="1:17" ht="15.5" x14ac:dyDescent="0.35">
      <c r="A19" s="36"/>
      <c r="B19" s="36" t="s">
        <v>37</v>
      </c>
      <c r="C19" s="35"/>
      <c r="D19" s="38">
        <v>41.057665157375688</v>
      </c>
      <c r="E19" s="37">
        <v>164.23066062950272</v>
      </c>
      <c r="G19" s="36" t="s">
        <v>37</v>
      </c>
      <c r="H19" s="35"/>
      <c r="I19" s="34">
        <v>77.536304006409452</v>
      </c>
      <c r="J19" s="33">
        <v>310.14521602563781</v>
      </c>
      <c r="L19" s="32"/>
      <c r="M19" s="31"/>
      <c r="N19" s="31"/>
      <c r="O19" s="31"/>
      <c r="P19" s="30"/>
    </row>
    <row r="20" spans="1:17" ht="16" thickBot="1" x14ac:dyDescent="0.4">
      <c r="A20" s="23"/>
      <c r="B20" s="23" t="s">
        <v>36</v>
      </c>
      <c r="C20" s="29"/>
      <c r="D20" s="28">
        <v>341.29554397281527</v>
      </c>
      <c r="E20" s="27">
        <v>1365.1821758912613</v>
      </c>
      <c r="G20" s="23" t="s">
        <v>36</v>
      </c>
      <c r="H20" s="26"/>
      <c r="I20" s="25">
        <v>480.16149373740006</v>
      </c>
      <c r="J20" s="24">
        <v>1920.6459749496</v>
      </c>
      <c r="L20" s="23" t="s">
        <v>36</v>
      </c>
      <c r="M20" s="22">
        <v>2047.8333333333333</v>
      </c>
      <c r="N20" s="22">
        <v>4095.6666666666665</v>
      </c>
      <c r="O20" s="22">
        <v>1102.05</v>
      </c>
      <c r="P20" s="21">
        <v>4408.2</v>
      </c>
      <c r="Q20" s="20"/>
    </row>
  </sheetData>
  <mergeCells count="3">
    <mergeCell ref="B3:E3"/>
    <mergeCell ref="L3:P3"/>
    <mergeCell ref="G3:J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024B-8CF3-494F-A578-264D9148AA1D}">
  <dimension ref="A1:O35"/>
  <sheetViews>
    <sheetView zoomScale="85" zoomScaleNormal="85" workbookViewId="0">
      <selection activeCell="B3" sqref="B3"/>
    </sheetView>
  </sheetViews>
  <sheetFormatPr defaultColWidth="9.1796875" defaultRowHeight="15.5" x14ac:dyDescent="0.35"/>
  <cols>
    <col min="1" max="3" width="9.1796875" style="13"/>
    <col min="4" max="4" width="32.54296875" style="13" bestFit="1" customWidth="1"/>
    <col min="5" max="5" width="31.26953125" style="13" bestFit="1" customWidth="1"/>
    <col min="6" max="6" width="38.26953125" style="13" bestFit="1" customWidth="1"/>
    <col min="7" max="7" width="28.7265625" style="13" bestFit="1" customWidth="1"/>
    <col min="8" max="8" width="30" style="13" bestFit="1" customWidth="1"/>
    <col min="9" max="14" width="9.1796875" style="13"/>
    <col min="15" max="15" width="27.7265625" style="13" bestFit="1" customWidth="1"/>
    <col min="16" max="16384" width="9.1796875" style="13"/>
  </cols>
  <sheetData>
    <row r="1" spans="1:15" x14ac:dyDescent="0.35">
      <c r="A1" s="13" t="s">
        <v>26</v>
      </c>
    </row>
    <row r="2" spans="1:15" ht="48.75" customHeight="1" x14ac:dyDescent="0.35">
      <c r="C2" s="88" t="s">
        <v>142</v>
      </c>
      <c r="D2" s="88"/>
      <c r="E2" s="88"/>
      <c r="F2" s="88"/>
      <c r="G2" s="88"/>
      <c r="H2" s="88"/>
      <c r="K2" s="89" t="s">
        <v>94</v>
      </c>
      <c r="L2" s="89"/>
      <c r="M2" s="89"/>
      <c r="N2" s="89"/>
      <c r="O2" s="89"/>
    </row>
    <row r="3" spans="1:15" x14ac:dyDescent="0.35">
      <c r="C3" s="13" t="s">
        <v>27</v>
      </c>
      <c r="D3" s="13" t="s">
        <v>127</v>
      </c>
      <c r="E3" s="13" t="s">
        <v>128</v>
      </c>
      <c r="F3" s="13" t="s">
        <v>129</v>
      </c>
      <c r="G3" s="13" t="s">
        <v>130</v>
      </c>
      <c r="H3" s="13" t="s">
        <v>131</v>
      </c>
      <c r="N3" s="14" t="s">
        <v>27</v>
      </c>
      <c r="O3" s="14" t="s">
        <v>109</v>
      </c>
    </row>
    <row r="4" spans="1:15" x14ac:dyDescent="0.35">
      <c r="C4" s="13">
        <v>2019</v>
      </c>
      <c r="D4" s="58">
        <v>252.22302942296821</v>
      </c>
      <c r="E4" s="58">
        <v>457.7814351516605</v>
      </c>
      <c r="F4" s="58">
        <v>283622.91467901913</v>
      </c>
      <c r="G4" s="58">
        <v>0</v>
      </c>
      <c r="H4" s="58">
        <v>0</v>
      </c>
      <c r="L4" s="59" t="s">
        <v>16</v>
      </c>
      <c r="M4" s="65">
        <v>2400</v>
      </c>
      <c r="N4" s="14">
        <v>2019</v>
      </c>
      <c r="O4" s="60">
        <f>D4*$M$4+E4*$M$5+F4</f>
        <v>1163627.0463851392</v>
      </c>
    </row>
    <row r="5" spans="1:15" x14ac:dyDescent="0.35">
      <c r="C5" s="61">
        <v>2020</v>
      </c>
      <c r="D5" s="58">
        <v>245.6139767803343</v>
      </c>
      <c r="E5" s="58">
        <v>445.78609273324804</v>
      </c>
      <c r="F5" s="58">
        <v>276191.08429438173</v>
      </c>
      <c r="G5" s="58">
        <v>0</v>
      </c>
      <c r="H5" s="58">
        <v>0</v>
      </c>
      <c r="L5" s="59" t="s">
        <v>17</v>
      </c>
      <c r="M5" s="13">
        <v>600</v>
      </c>
      <c r="N5" s="62">
        <v>2020</v>
      </c>
      <c r="O5" s="60">
        <f t="shared" ref="O5:O35" si="0">D5*$M$4+E5*$M$5+F5</f>
        <v>1133136.2842071329</v>
      </c>
    </row>
    <row r="6" spans="1:15" x14ac:dyDescent="0.35">
      <c r="C6" s="61">
        <v>2021</v>
      </c>
      <c r="D6" s="58">
        <v>239.00492413770039</v>
      </c>
      <c r="E6" s="58">
        <v>433.79075031483558</v>
      </c>
      <c r="F6" s="58">
        <v>268759.25390974438</v>
      </c>
      <c r="G6" s="58">
        <v>0</v>
      </c>
      <c r="H6" s="58">
        <v>0</v>
      </c>
      <c r="N6" s="62">
        <v>2021</v>
      </c>
      <c r="O6" s="60">
        <f t="shared" si="0"/>
        <v>1102645.5220291265</v>
      </c>
    </row>
    <row r="7" spans="1:15" x14ac:dyDescent="0.35">
      <c r="C7" s="61">
        <v>2022</v>
      </c>
      <c r="D7" s="58">
        <v>232.39587149506642</v>
      </c>
      <c r="E7" s="58">
        <v>421.79540789642294</v>
      </c>
      <c r="F7" s="58">
        <v>261327.42352510689</v>
      </c>
      <c r="G7" s="58">
        <v>0</v>
      </c>
      <c r="H7" s="58">
        <v>0</v>
      </c>
      <c r="N7" s="62">
        <v>2022</v>
      </c>
      <c r="O7" s="60">
        <f t="shared" si="0"/>
        <v>1072154.7598511202</v>
      </c>
    </row>
    <row r="8" spans="1:15" x14ac:dyDescent="0.35">
      <c r="C8" s="61">
        <v>2023</v>
      </c>
      <c r="D8" s="58">
        <v>225.78681885243248</v>
      </c>
      <c r="E8" s="58">
        <v>409.80006547801048</v>
      </c>
      <c r="F8" s="58">
        <v>253895.59314046949</v>
      </c>
      <c r="G8" s="58">
        <v>0</v>
      </c>
      <c r="H8" s="58">
        <v>0</v>
      </c>
      <c r="N8" s="62">
        <v>2023</v>
      </c>
      <c r="O8" s="60">
        <f t="shared" si="0"/>
        <v>1041663.9976731137</v>
      </c>
    </row>
    <row r="9" spans="1:15" x14ac:dyDescent="0.35">
      <c r="C9" s="61">
        <v>2024</v>
      </c>
      <c r="D9" s="58">
        <v>219.17776620979859</v>
      </c>
      <c r="E9" s="58">
        <v>397.80472305959802</v>
      </c>
      <c r="F9" s="58">
        <v>246463.76275583214</v>
      </c>
      <c r="G9" s="58">
        <v>0</v>
      </c>
      <c r="H9" s="58">
        <v>0</v>
      </c>
      <c r="N9" s="62">
        <v>2024</v>
      </c>
      <c r="O9" s="60">
        <f t="shared" si="0"/>
        <v>1011173.2354951076</v>
      </c>
    </row>
    <row r="10" spans="1:15" x14ac:dyDescent="0.35">
      <c r="C10" s="61">
        <v>2025</v>
      </c>
      <c r="D10" s="58">
        <v>212.56871356716462</v>
      </c>
      <c r="E10" s="58">
        <v>385.8093806411855</v>
      </c>
      <c r="F10" s="58">
        <v>239031.93237119471</v>
      </c>
      <c r="G10" s="58">
        <v>0</v>
      </c>
      <c r="H10" s="58">
        <v>0</v>
      </c>
      <c r="N10" s="62">
        <v>2025</v>
      </c>
      <c r="O10" s="60">
        <f t="shared" si="0"/>
        <v>980682.47331710113</v>
      </c>
    </row>
    <row r="11" spans="1:15" x14ac:dyDescent="0.35">
      <c r="C11" s="61">
        <v>2026</v>
      </c>
      <c r="D11" s="58">
        <v>207.60518015392125</v>
      </c>
      <c r="E11" s="58">
        <v>376.80063368205134</v>
      </c>
      <c r="F11" s="58">
        <v>233450.47608232422</v>
      </c>
      <c r="G11" s="58">
        <v>0</v>
      </c>
      <c r="H11" s="58">
        <v>0</v>
      </c>
      <c r="N11" s="62">
        <v>2026</v>
      </c>
      <c r="O11" s="60">
        <f t="shared" si="0"/>
        <v>957783.28866096609</v>
      </c>
    </row>
    <row r="12" spans="1:15" x14ac:dyDescent="0.35">
      <c r="C12" s="61">
        <v>2027</v>
      </c>
      <c r="D12" s="58">
        <v>202.64164674067777</v>
      </c>
      <c r="E12" s="58">
        <v>367.79188672291701</v>
      </c>
      <c r="F12" s="58">
        <v>227869.01979345366</v>
      </c>
      <c r="G12" s="58">
        <v>0</v>
      </c>
      <c r="H12" s="58">
        <v>0</v>
      </c>
      <c r="N12" s="62">
        <v>2027</v>
      </c>
      <c r="O12" s="60">
        <f t="shared" si="0"/>
        <v>934884.10400483047</v>
      </c>
    </row>
    <row r="13" spans="1:15" x14ac:dyDescent="0.35">
      <c r="C13" s="61">
        <v>2028</v>
      </c>
      <c r="D13" s="58">
        <v>197.67811332743432</v>
      </c>
      <c r="E13" s="58">
        <v>358.78313976378269</v>
      </c>
      <c r="F13" s="58">
        <v>222287.56350458311</v>
      </c>
      <c r="G13" s="58">
        <v>0</v>
      </c>
      <c r="H13" s="58">
        <v>0</v>
      </c>
      <c r="N13" s="62">
        <v>2028</v>
      </c>
      <c r="O13" s="60">
        <f t="shared" si="0"/>
        <v>911984.91934869497</v>
      </c>
    </row>
    <row r="14" spans="1:15" x14ac:dyDescent="0.35">
      <c r="C14" s="61">
        <v>2029</v>
      </c>
      <c r="D14" s="58">
        <v>192.71457991419092</v>
      </c>
      <c r="E14" s="58">
        <v>349.77439280464847</v>
      </c>
      <c r="F14" s="58">
        <v>216706.1072157126</v>
      </c>
      <c r="G14" s="58">
        <v>0</v>
      </c>
      <c r="H14" s="58">
        <v>0</v>
      </c>
      <c r="N14" s="62">
        <v>2029</v>
      </c>
      <c r="O14" s="60">
        <f t="shared" si="0"/>
        <v>889085.73469255981</v>
      </c>
    </row>
    <row r="15" spans="1:15" x14ac:dyDescent="0.35">
      <c r="C15" s="61">
        <v>2030</v>
      </c>
      <c r="D15" s="58">
        <v>187.75104650094747</v>
      </c>
      <c r="E15" s="58">
        <v>340.76564584551414</v>
      </c>
      <c r="F15" s="58">
        <v>211124.65092684203</v>
      </c>
      <c r="G15" s="58">
        <v>0</v>
      </c>
      <c r="H15" s="58">
        <v>0</v>
      </c>
      <c r="N15" s="62">
        <v>2030</v>
      </c>
      <c r="O15" s="60">
        <f t="shared" si="0"/>
        <v>866186.55003642442</v>
      </c>
    </row>
    <row r="16" spans="1:15" ht="15.75" customHeight="1" x14ac:dyDescent="0.35">
      <c r="B16" s="66"/>
      <c r="C16" s="61">
        <v>2031</v>
      </c>
      <c r="D16" s="58">
        <v>185.40415841968561</v>
      </c>
      <c r="E16" s="58">
        <v>336.50607527244523</v>
      </c>
      <c r="F16" s="58">
        <v>208485.59279025652</v>
      </c>
      <c r="G16" s="58">
        <v>0</v>
      </c>
      <c r="H16" s="58">
        <v>0</v>
      </c>
      <c r="N16" s="62">
        <v>2031</v>
      </c>
      <c r="O16" s="60">
        <f t="shared" si="0"/>
        <v>855359.21816096909</v>
      </c>
    </row>
    <row r="17" spans="2:15" x14ac:dyDescent="0.35">
      <c r="B17" s="66"/>
      <c r="C17" s="61">
        <v>2032</v>
      </c>
      <c r="D17" s="58">
        <v>183.05727033842379</v>
      </c>
      <c r="E17" s="58">
        <v>332.24650469937632</v>
      </c>
      <c r="F17" s="58">
        <v>205846.534653671</v>
      </c>
      <c r="G17" s="58">
        <v>0</v>
      </c>
      <c r="H17" s="58">
        <v>0</v>
      </c>
      <c r="N17" s="62">
        <v>2032</v>
      </c>
      <c r="O17" s="60">
        <f t="shared" si="0"/>
        <v>844531.88628551387</v>
      </c>
    </row>
    <row r="18" spans="2:15" x14ac:dyDescent="0.35">
      <c r="B18" s="66"/>
      <c r="C18" s="61">
        <v>2033</v>
      </c>
      <c r="D18" s="58">
        <v>180.71038225716197</v>
      </c>
      <c r="E18" s="58">
        <v>327.98693412630746</v>
      </c>
      <c r="F18" s="58">
        <v>203207.47651708551</v>
      </c>
      <c r="G18" s="58">
        <v>0</v>
      </c>
      <c r="H18" s="58">
        <v>0</v>
      </c>
      <c r="N18" s="62">
        <v>2033</v>
      </c>
      <c r="O18" s="60">
        <f t="shared" si="0"/>
        <v>833704.55441005877</v>
      </c>
    </row>
    <row r="19" spans="2:15" x14ac:dyDescent="0.35">
      <c r="B19" s="66"/>
      <c r="C19" s="61">
        <v>2034</v>
      </c>
      <c r="D19" s="58">
        <v>178.36349417590012</v>
      </c>
      <c r="E19" s="58">
        <v>323.72736355323849</v>
      </c>
      <c r="F19" s="58">
        <v>200568.41838049996</v>
      </c>
      <c r="G19" s="58">
        <v>0</v>
      </c>
      <c r="H19" s="58">
        <v>0</v>
      </c>
      <c r="N19" s="62">
        <v>2034</v>
      </c>
      <c r="O19" s="60">
        <f t="shared" si="0"/>
        <v>822877.22253460332</v>
      </c>
    </row>
    <row r="20" spans="2:15" x14ac:dyDescent="0.35">
      <c r="B20" s="66"/>
      <c r="C20" s="61">
        <v>2035</v>
      </c>
      <c r="D20" s="58">
        <v>176.01660609463826</v>
      </c>
      <c r="E20" s="58">
        <v>319.46779298016958</v>
      </c>
      <c r="F20" s="58">
        <v>197929.36024391445</v>
      </c>
      <c r="G20" s="58">
        <v>0</v>
      </c>
      <c r="H20" s="58">
        <v>0</v>
      </c>
      <c r="N20" s="62">
        <v>2035</v>
      </c>
      <c r="O20" s="60">
        <f t="shared" si="0"/>
        <v>812049.89065914799</v>
      </c>
    </row>
    <row r="21" spans="2:15" x14ac:dyDescent="0.35">
      <c r="B21" s="66"/>
      <c r="C21" s="61">
        <v>2036</v>
      </c>
      <c r="D21" s="58">
        <v>173.66971801337644</v>
      </c>
      <c r="E21" s="58">
        <v>315.20822240710066</v>
      </c>
      <c r="F21" s="58">
        <v>195290.30210732893</v>
      </c>
      <c r="G21" s="58">
        <v>0</v>
      </c>
      <c r="H21" s="58">
        <v>0</v>
      </c>
      <c r="N21" s="62">
        <v>2036</v>
      </c>
      <c r="O21" s="60">
        <f t="shared" si="0"/>
        <v>801222.55878369266</v>
      </c>
    </row>
    <row r="22" spans="2:15" x14ac:dyDescent="0.35">
      <c r="B22" s="66"/>
      <c r="C22" s="61">
        <v>2037</v>
      </c>
      <c r="D22" s="58">
        <v>171.32282993211462</v>
      </c>
      <c r="E22" s="58">
        <v>310.94865183403175</v>
      </c>
      <c r="F22" s="58">
        <v>192651.24397074344</v>
      </c>
      <c r="G22" s="58">
        <v>0</v>
      </c>
      <c r="H22" s="58">
        <v>0</v>
      </c>
      <c r="N22" s="62">
        <v>2037</v>
      </c>
      <c r="O22" s="60">
        <f t="shared" si="0"/>
        <v>790395.22690823767</v>
      </c>
    </row>
    <row r="23" spans="2:15" x14ac:dyDescent="0.35">
      <c r="B23" s="66"/>
      <c r="C23" s="61">
        <v>2038</v>
      </c>
      <c r="D23" s="58">
        <v>168.97594185085276</v>
      </c>
      <c r="E23" s="58">
        <v>306.68908126096278</v>
      </c>
      <c r="F23" s="58">
        <v>190012.18583415789</v>
      </c>
      <c r="G23" s="58">
        <v>0</v>
      </c>
      <c r="H23" s="58">
        <v>0</v>
      </c>
      <c r="N23" s="62">
        <v>2038</v>
      </c>
      <c r="O23" s="60">
        <f t="shared" si="0"/>
        <v>779567.89503278222</v>
      </c>
    </row>
    <row r="24" spans="2:15" x14ac:dyDescent="0.35">
      <c r="B24" s="66"/>
      <c r="C24" s="61">
        <v>2039</v>
      </c>
      <c r="D24" s="58">
        <v>166.62905376959094</v>
      </c>
      <c r="E24" s="58">
        <v>302.42951068789387</v>
      </c>
      <c r="F24" s="58">
        <v>187373.12769757237</v>
      </c>
      <c r="G24" s="58">
        <v>0</v>
      </c>
      <c r="H24" s="58">
        <v>0</v>
      </c>
      <c r="N24" s="62">
        <v>2039</v>
      </c>
      <c r="O24" s="60">
        <f t="shared" si="0"/>
        <v>768740.56315732701</v>
      </c>
    </row>
    <row r="25" spans="2:15" x14ac:dyDescent="0.35">
      <c r="B25" s="66"/>
      <c r="C25" s="61">
        <v>2040</v>
      </c>
      <c r="D25" s="58">
        <v>164.28216568832909</v>
      </c>
      <c r="E25" s="58">
        <v>298.16994011482495</v>
      </c>
      <c r="F25" s="58">
        <v>184734.06956098686</v>
      </c>
      <c r="G25" s="58">
        <v>0</v>
      </c>
      <c r="H25" s="58">
        <v>0</v>
      </c>
      <c r="N25" s="62">
        <v>2040</v>
      </c>
      <c r="O25" s="60">
        <f t="shared" si="0"/>
        <v>757913.23128187156</v>
      </c>
    </row>
    <row r="26" spans="2:15" x14ac:dyDescent="0.35">
      <c r="B26" s="66"/>
      <c r="C26" s="61">
        <v>2041</v>
      </c>
      <c r="D26" s="58">
        <v>161.93527760706726</v>
      </c>
      <c r="E26" s="58">
        <v>293.91036954175604</v>
      </c>
      <c r="F26" s="58">
        <v>182095.01142440134</v>
      </c>
      <c r="G26" s="58">
        <v>0</v>
      </c>
      <c r="H26" s="58">
        <v>0</v>
      </c>
      <c r="N26" s="62">
        <v>2041</v>
      </c>
      <c r="O26" s="60">
        <f t="shared" si="0"/>
        <v>747085.89940641634</v>
      </c>
    </row>
    <row r="27" spans="2:15" x14ac:dyDescent="0.35">
      <c r="B27" s="66"/>
      <c r="C27" s="61">
        <v>2042</v>
      </c>
      <c r="D27" s="58">
        <v>159.58838952580541</v>
      </c>
      <c r="E27" s="58">
        <v>289.65079896868713</v>
      </c>
      <c r="F27" s="58">
        <v>179455.95328781582</v>
      </c>
      <c r="G27" s="58">
        <v>0</v>
      </c>
      <c r="H27" s="58">
        <v>0</v>
      </c>
      <c r="N27" s="62">
        <v>2042</v>
      </c>
      <c r="O27" s="60">
        <f t="shared" si="0"/>
        <v>736258.56753096113</v>
      </c>
    </row>
    <row r="28" spans="2:15" x14ac:dyDescent="0.35">
      <c r="B28" s="66"/>
      <c r="C28" s="61">
        <v>2043</v>
      </c>
      <c r="D28" s="58">
        <v>157.24150144454359</v>
      </c>
      <c r="E28" s="58">
        <v>285.39122839561821</v>
      </c>
      <c r="F28" s="58">
        <v>176816.8951512303</v>
      </c>
      <c r="G28" s="58">
        <v>0</v>
      </c>
      <c r="H28" s="58">
        <v>0</v>
      </c>
      <c r="N28" s="62">
        <v>2043</v>
      </c>
      <c r="O28" s="60">
        <f t="shared" si="0"/>
        <v>725431.23565550579</v>
      </c>
    </row>
    <row r="29" spans="2:15" x14ac:dyDescent="0.35">
      <c r="B29" s="66"/>
      <c r="C29" s="61">
        <v>2044</v>
      </c>
      <c r="D29" s="58">
        <v>154.89461336328174</v>
      </c>
      <c r="E29" s="58">
        <v>281.1316578225493</v>
      </c>
      <c r="F29" s="58">
        <v>174177.83701464479</v>
      </c>
      <c r="G29" s="58">
        <v>0</v>
      </c>
      <c r="H29" s="58">
        <v>0</v>
      </c>
      <c r="N29" s="62">
        <v>2044</v>
      </c>
      <c r="O29" s="60">
        <f t="shared" si="0"/>
        <v>714603.90378005046</v>
      </c>
    </row>
    <row r="30" spans="2:15" x14ac:dyDescent="0.35">
      <c r="B30" s="66"/>
      <c r="C30" s="61">
        <v>2045</v>
      </c>
      <c r="D30" s="58">
        <v>152.54772528201991</v>
      </c>
      <c r="E30" s="58">
        <v>276.87208724948039</v>
      </c>
      <c r="F30" s="58">
        <v>171538.77887805927</v>
      </c>
      <c r="G30" s="58">
        <v>0</v>
      </c>
      <c r="H30" s="58">
        <v>0</v>
      </c>
      <c r="N30" s="62">
        <v>2045</v>
      </c>
      <c r="O30" s="60">
        <f t="shared" si="0"/>
        <v>703776.57190459524</v>
      </c>
    </row>
    <row r="31" spans="2:15" x14ac:dyDescent="0.35">
      <c r="B31" s="66"/>
      <c r="C31" s="61">
        <v>2046</v>
      </c>
      <c r="D31" s="58">
        <v>150.20083720075806</v>
      </c>
      <c r="E31" s="58">
        <v>272.61251667641147</v>
      </c>
      <c r="F31" s="58">
        <v>168899.72074147375</v>
      </c>
      <c r="G31" s="58">
        <v>0</v>
      </c>
      <c r="H31" s="58">
        <v>0</v>
      </c>
      <c r="N31" s="62">
        <v>2046</v>
      </c>
      <c r="O31" s="60">
        <f t="shared" si="0"/>
        <v>692949.24002913991</v>
      </c>
    </row>
    <row r="32" spans="2:15" x14ac:dyDescent="0.35">
      <c r="B32" s="66"/>
      <c r="C32" s="61">
        <v>2047</v>
      </c>
      <c r="D32" s="58">
        <v>147.85394911949624</v>
      </c>
      <c r="E32" s="58">
        <v>268.35294610334256</v>
      </c>
      <c r="F32" s="58">
        <v>166260.66260488823</v>
      </c>
      <c r="G32" s="58">
        <v>0</v>
      </c>
      <c r="H32" s="58">
        <v>0</v>
      </c>
      <c r="N32" s="62">
        <v>2047</v>
      </c>
      <c r="O32" s="60">
        <f t="shared" si="0"/>
        <v>682121.90815368469</v>
      </c>
    </row>
    <row r="33" spans="2:15" x14ac:dyDescent="0.35">
      <c r="B33" s="66"/>
      <c r="C33" s="61">
        <v>2048</v>
      </c>
      <c r="D33" s="58">
        <v>145.50706103823438</v>
      </c>
      <c r="E33" s="58">
        <v>264.09337553027365</v>
      </c>
      <c r="F33" s="58">
        <v>163621.60446830271</v>
      </c>
      <c r="G33" s="58">
        <v>0</v>
      </c>
      <c r="H33" s="58">
        <v>0</v>
      </c>
      <c r="N33" s="62">
        <v>2048</v>
      </c>
      <c r="O33" s="60">
        <f t="shared" si="0"/>
        <v>671294.57627822936</v>
      </c>
    </row>
    <row r="34" spans="2:15" x14ac:dyDescent="0.35">
      <c r="B34" s="66"/>
      <c r="C34" s="61">
        <v>2049</v>
      </c>
      <c r="D34" s="58">
        <v>143.16017295697256</v>
      </c>
      <c r="E34" s="58">
        <v>259.83380495720473</v>
      </c>
      <c r="F34" s="58">
        <v>160982.5463317172</v>
      </c>
      <c r="G34" s="58">
        <v>0</v>
      </c>
      <c r="H34" s="58">
        <v>0</v>
      </c>
      <c r="N34" s="62">
        <v>2049</v>
      </c>
      <c r="O34" s="60">
        <f t="shared" si="0"/>
        <v>660467.24440277414</v>
      </c>
    </row>
    <row r="35" spans="2:15" x14ac:dyDescent="0.35">
      <c r="B35" s="66"/>
      <c r="C35" s="61">
        <v>2050</v>
      </c>
      <c r="D35" s="58">
        <v>140.81328487571065</v>
      </c>
      <c r="E35" s="58">
        <v>255.57423438413568</v>
      </c>
      <c r="F35" s="58">
        <v>158343.48819513159</v>
      </c>
      <c r="G35" s="58">
        <v>0</v>
      </c>
      <c r="H35" s="58">
        <v>0</v>
      </c>
      <c r="N35" s="62">
        <v>2050</v>
      </c>
      <c r="O35" s="60">
        <f t="shared" si="0"/>
        <v>649639.91252731858</v>
      </c>
    </row>
  </sheetData>
  <mergeCells count="2">
    <mergeCell ref="C2:H2"/>
    <mergeCell ref="K2:O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5679-F22C-40BD-9E84-768F1DB34F61}">
  <dimension ref="B3:O25"/>
  <sheetViews>
    <sheetView workbookViewId="0">
      <selection activeCell="G7" sqref="G7"/>
    </sheetView>
  </sheetViews>
  <sheetFormatPr defaultColWidth="9.1796875" defaultRowHeight="15.5" x14ac:dyDescent="0.35"/>
  <cols>
    <col min="1" max="1" width="9.1796875" style="13"/>
    <col min="2" max="2" width="11.81640625" style="13" bestFit="1" customWidth="1"/>
    <col min="3" max="3" width="18.81640625" style="13" bestFit="1" customWidth="1"/>
    <col min="4" max="4" width="9.1796875" style="13"/>
    <col min="5" max="5" width="22.1796875" style="13" bestFit="1" customWidth="1"/>
    <col min="6" max="6" width="25.81640625" style="13" bestFit="1" customWidth="1"/>
    <col min="7" max="7" width="6.1796875" style="13" customWidth="1"/>
    <col min="8" max="8" width="28.453125" style="13" bestFit="1" customWidth="1"/>
    <col min="9" max="9" width="5.453125" style="13" customWidth="1"/>
    <col min="10" max="10" width="29.54296875" style="13" bestFit="1" customWidth="1"/>
    <col min="11" max="11" width="5.7265625" style="13" customWidth="1"/>
    <col min="12" max="12" width="23.453125" style="13" bestFit="1" customWidth="1"/>
    <col min="13" max="13" width="27" style="13" bestFit="1" customWidth="1"/>
    <col min="14" max="14" width="4.453125" style="13" customWidth="1"/>
    <col min="15" max="15" width="21.7265625" style="13" customWidth="1"/>
    <col min="16" max="16384" width="9.1796875" style="13"/>
  </cols>
  <sheetData>
    <row r="3" spans="2:15" x14ac:dyDescent="0.35">
      <c r="B3" s="12">
        <v>44131</v>
      </c>
    </row>
    <row r="4" spans="2:15" x14ac:dyDescent="0.35">
      <c r="B4" s="13" t="s">
        <v>12</v>
      </c>
    </row>
    <row r="5" spans="2:15" x14ac:dyDescent="0.35">
      <c r="B5" s="13" t="s">
        <v>72</v>
      </c>
    </row>
    <row r="7" spans="2:15" x14ac:dyDescent="0.35">
      <c r="F7" s="76" t="s">
        <v>171</v>
      </c>
      <c r="G7" s="77">
        <f>255.567/251.107</f>
        <v>1.017761352730111</v>
      </c>
    </row>
    <row r="8" spans="2:15" x14ac:dyDescent="0.35">
      <c r="B8" s="13" t="s">
        <v>173</v>
      </c>
    </row>
    <row r="9" spans="2:15" x14ac:dyDescent="0.35">
      <c r="B9" s="13" t="s">
        <v>74</v>
      </c>
    </row>
    <row r="10" spans="2:15" x14ac:dyDescent="0.35">
      <c r="C10" s="14" t="s">
        <v>75</v>
      </c>
      <c r="D10" s="15" t="s">
        <v>13</v>
      </c>
      <c r="E10" s="14" t="s">
        <v>76</v>
      </c>
      <c r="F10" s="14" t="s">
        <v>77</v>
      </c>
      <c r="G10" s="15" t="s">
        <v>15</v>
      </c>
      <c r="H10" s="14" t="s">
        <v>78</v>
      </c>
      <c r="I10" s="14" t="s">
        <v>14</v>
      </c>
      <c r="J10" s="14" t="s">
        <v>79</v>
      </c>
      <c r="K10" s="15" t="s">
        <v>15</v>
      </c>
      <c r="L10" s="14" t="s">
        <v>80</v>
      </c>
      <c r="M10" s="14" t="s">
        <v>81</v>
      </c>
      <c r="N10" s="15" t="s">
        <v>15</v>
      </c>
      <c r="O10" s="14" t="s">
        <v>82</v>
      </c>
    </row>
    <row r="11" spans="2:15" x14ac:dyDescent="0.35">
      <c r="C11" s="14" t="s">
        <v>83</v>
      </c>
      <c r="D11" s="15" t="s">
        <v>13</v>
      </c>
      <c r="E11" s="14" t="s">
        <v>78</v>
      </c>
    </row>
    <row r="13" spans="2:15" x14ac:dyDescent="0.35">
      <c r="B13" s="13" t="s">
        <v>84</v>
      </c>
    </row>
    <row r="14" spans="2:15" x14ac:dyDescent="0.35">
      <c r="B14" s="13" t="s">
        <v>85</v>
      </c>
    </row>
    <row r="15" spans="2:15" x14ac:dyDescent="0.35">
      <c r="B15" s="13" t="s">
        <v>86</v>
      </c>
    </row>
    <row r="17" spans="2:2" x14ac:dyDescent="0.35">
      <c r="B17" s="16" t="s">
        <v>87</v>
      </c>
    </row>
    <row r="18" spans="2:2" x14ac:dyDescent="0.35">
      <c r="B18" s="13" t="s">
        <v>88</v>
      </c>
    </row>
    <row r="19" spans="2:2" x14ac:dyDescent="0.35">
      <c r="B19" s="13" t="s">
        <v>89</v>
      </c>
    </row>
    <row r="20" spans="2:2" x14ac:dyDescent="0.35">
      <c r="B20" s="13" t="s">
        <v>90</v>
      </c>
    </row>
    <row r="22" spans="2:2" x14ac:dyDescent="0.35">
      <c r="B22" s="16" t="s">
        <v>19</v>
      </c>
    </row>
    <row r="23" spans="2:2" x14ac:dyDescent="0.35">
      <c r="B23" s="13" t="s">
        <v>20</v>
      </c>
    </row>
    <row r="24" spans="2:2" x14ac:dyDescent="0.35">
      <c r="B24" s="13" t="s">
        <v>91</v>
      </c>
    </row>
    <row r="25" spans="2:2" x14ac:dyDescent="0.35">
      <c r="B25" s="13" t="s">
        <v>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E490C-6825-46BA-A43B-274BF2E519FD}">
  <dimension ref="A1:P35"/>
  <sheetViews>
    <sheetView zoomScale="55" zoomScaleNormal="55" workbookViewId="0">
      <selection activeCell="N58" sqref="N58"/>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93</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2342.6949004995568</v>
      </c>
      <c r="E6" s="58">
        <v>306.54940274160822</v>
      </c>
      <c r="F6" s="58">
        <v>657.44304068093447</v>
      </c>
      <c r="G6" s="58">
        <v>4467.9255995299673</v>
      </c>
      <c r="H6" s="58">
        <v>0</v>
      </c>
      <c r="I6" s="58">
        <v>0</v>
      </c>
      <c r="M6" s="59" t="s">
        <v>17</v>
      </c>
      <c r="N6" s="13">
        <v>20</v>
      </c>
      <c r="O6" s="62">
        <v>2021</v>
      </c>
      <c r="P6" s="60">
        <f t="shared" si="0"/>
        <v>35548.397730353594</v>
      </c>
    </row>
    <row r="7" spans="1:16" x14ac:dyDescent="0.35">
      <c r="C7" s="61">
        <v>2022</v>
      </c>
      <c r="D7" s="58">
        <v>2201.7964521403974</v>
      </c>
      <c r="E7" s="58">
        <v>277.51100297629324</v>
      </c>
      <c r="F7" s="58">
        <v>629.00472152417649</v>
      </c>
      <c r="G7" s="58">
        <v>4293.147409445025</v>
      </c>
      <c r="H7" s="58">
        <v>0</v>
      </c>
      <c r="I7" s="58">
        <v>0</v>
      </c>
      <c r="O7" s="62">
        <v>2022</v>
      </c>
      <c r="P7" s="60">
        <f t="shared" si="0"/>
        <v>33673.372019792805</v>
      </c>
    </row>
    <row r="8" spans="1:16" x14ac:dyDescent="0.35">
      <c r="C8" s="61">
        <v>2023</v>
      </c>
      <c r="D8" s="58">
        <v>2063.6065436517015</v>
      </c>
      <c r="E8" s="58">
        <v>248.98423019252192</v>
      </c>
      <c r="F8" s="58">
        <v>605.39729572326564</v>
      </c>
      <c r="G8" s="58">
        <v>4147.2229164136061</v>
      </c>
      <c r="H8" s="58">
        <v>0</v>
      </c>
      <c r="I8" s="58">
        <v>0</v>
      </c>
      <c r="O8" s="62">
        <v>2023</v>
      </c>
      <c r="P8" s="60">
        <f t="shared" si="0"/>
        <v>31945.335787403441</v>
      </c>
    </row>
    <row r="9" spans="1:16" x14ac:dyDescent="0.35">
      <c r="C9" s="61">
        <v>2024</v>
      </c>
      <c r="D9" s="58">
        <v>1927.5165099787225</v>
      </c>
      <c r="E9" s="58">
        <v>220.8635108169812</v>
      </c>
      <c r="F9" s="58">
        <v>585.59078160137335</v>
      </c>
      <c r="G9" s="58">
        <v>4024.1912154583838</v>
      </c>
      <c r="H9" s="58">
        <v>0</v>
      </c>
      <c r="I9" s="58">
        <v>0</v>
      </c>
      <c r="O9" s="62">
        <v>2024</v>
      </c>
      <c r="P9" s="60">
        <f t="shared" si="0"/>
        <v>30332.939971421816</v>
      </c>
    </row>
    <row r="10" spans="1:16" x14ac:dyDescent="0.35">
      <c r="C10" s="61">
        <v>2025</v>
      </c>
      <c r="D10" s="58">
        <v>1793.0557462817446</v>
      </c>
      <c r="E10" s="58">
        <v>193.06395428951535</v>
      </c>
      <c r="F10" s="58">
        <v>568.76951060085946</v>
      </c>
      <c r="G10" s="58">
        <v>3919.2618477178003</v>
      </c>
      <c r="H10" s="58">
        <v>0</v>
      </c>
      <c r="I10" s="58">
        <v>0</v>
      </c>
      <c r="O10" s="62">
        <v>2025</v>
      </c>
      <c r="P10" s="60">
        <f t="shared" si="0"/>
        <v>28811.362055154779</v>
      </c>
    </row>
    <row r="11" spans="1:16" x14ac:dyDescent="0.35">
      <c r="C11" s="61">
        <v>2026</v>
      </c>
      <c r="D11" s="58">
        <v>1660.4521131639476</v>
      </c>
      <c r="E11" s="58">
        <v>181.3749435801364</v>
      </c>
      <c r="F11" s="58">
        <v>555.44183984638721</v>
      </c>
      <c r="G11" s="58">
        <v>3835.8210387721256</v>
      </c>
      <c r="H11" s="58">
        <v>0</v>
      </c>
      <c r="I11" s="58">
        <v>0</v>
      </c>
      <c r="O11" s="62">
        <v>2026</v>
      </c>
      <c r="P11" s="60">
        <f t="shared" si="0"/>
        <v>27474.697345748187</v>
      </c>
    </row>
    <row r="12" spans="1:16" x14ac:dyDescent="0.35">
      <c r="C12" s="61">
        <v>2027</v>
      </c>
      <c r="D12" s="58">
        <v>1528.5201986867733</v>
      </c>
      <c r="E12" s="58">
        <v>171.12205525201006</v>
      </c>
      <c r="F12" s="58">
        <v>543.35105228729708</v>
      </c>
      <c r="G12" s="58">
        <v>3759.9010672324894</v>
      </c>
      <c r="H12" s="58">
        <v>0</v>
      </c>
      <c r="I12" s="58">
        <v>0</v>
      </c>
      <c r="O12" s="62">
        <v>2027</v>
      </c>
      <c r="P12" s="60">
        <f t="shared" si="0"/>
        <v>26182.173780045894</v>
      </c>
    </row>
    <row r="13" spans="1:16" x14ac:dyDescent="0.35">
      <c r="C13" s="61">
        <v>2028</v>
      </c>
      <c r="D13" s="58">
        <v>1397.1817330020565</v>
      </c>
      <c r="E13" s="58">
        <v>162.62901117411732</v>
      </c>
      <c r="F13" s="58">
        <v>532.36256844997331</v>
      </c>
      <c r="G13" s="58">
        <v>3690.7153582688388</v>
      </c>
      <c r="H13" s="58">
        <v>0</v>
      </c>
      <c r="I13" s="58">
        <v>0</v>
      </c>
      <c r="O13" s="62">
        <v>2028</v>
      </c>
      <c r="P13" s="60">
        <f t="shared" si="0"/>
        <v>24931.383914153288</v>
      </c>
    </row>
    <row r="14" spans="1:16" x14ac:dyDescent="0.35">
      <c r="C14" s="61">
        <v>2029</v>
      </c>
      <c r="D14" s="58">
        <v>1265.7836727556405</v>
      </c>
      <c r="E14" s="58">
        <v>154.83430950055677</v>
      </c>
      <c r="F14" s="58">
        <v>521.20015322528411</v>
      </c>
      <c r="G14" s="58">
        <v>3620.258631110074</v>
      </c>
      <c r="H14" s="58">
        <v>0</v>
      </c>
      <c r="I14" s="58">
        <v>0</v>
      </c>
      <c r="O14" s="62">
        <v>2029</v>
      </c>
      <c r="P14" s="60">
        <f t="shared" si="0"/>
        <v>23678.918952408025</v>
      </c>
    </row>
    <row r="15" spans="1:16" x14ac:dyDescent="0.35">
      <c r="C15" s="61">
        <v>2030</v>
      </c>
      <c r="D15" s="58">
        <v>1134.9084633235425</v>
      </c>
      <c r="E15" s="58">
        <v>147.80501087696859</v>
      </c>
      <c r="F15" s="58">
        <v>511.01888395686689</v>
      </c>
      <c r="G15" s="58">
        <v>3555.8288579626419</v>
      </c>
      <c r="H15" s="58">
        <v>0</v>
      </c>
      <c r="I15" s="58">
        <v>0</v>
      </c>
      <c r="O15" s="62">
        <v>2030</v>
      </c>
      <c r="P15" s="60">
        <f t="shared" si="0"/>
        <v>22459.590834749619</v>
      </c>
    </row>
    <row r="16" spans="1:16" ht="15.75" customHeight="1" x14ac:dyDescent="0.35">
      <c r="B16" s="90" t="s">
        <v>99</v>
      </c>
      <c r="C16" s="61">
        <v>2031</v>
      </c>
      <c r="D16" s="79">
        <v>1121.3095007390214</v>
      </c>
      <c r="E16" s="79">
        <v>145.9574482410064</v>
      </c>
      <c r="F16" s="79">
        <v>504.63114790740599</v>
      </c>
      <c r="G16" s="79">
        <v>3511.3809972381123</v>
      </c>
      <c r="H16" s="58">
        <v>0</v>
      </c>
      <c r="I16" s="58">
        <v>0</v>
      </c>
      <c r="O16" s="62">
        <v>2031</v>
      </c>
      <c r="P16" s="60">
        <f t="shared" si="0"/>
        <v>22182.957701764415</v>
      </c>
    </row>
    <row r="17" spans="2:16" x14ac:dyDescent="0.35">
      <c r="B17" s="90"/>
      <c r="C17" s="61">
        <v>2032</v>
      </c>
      <c r="D17" s="79">
        <v>1107.7105381545002</v>
      </c>
      <c r="E17" s="79">
        <v>144.10988560504447</v>
      </c>
      <c r="F17" s="79">
        <v>498.24341185794538</v>
      </c>
      <c r="G17" s="79">
        <v>3466.9331365135781</v>
      </c>
      <c r="H17" s="58">
        <v>0</v>
      </c>
      <c r="I17" s="58">
        <v>0</v>
      </c>
      <c r="O17" s="62">
        <v>2032</v>
      </c>
      <c r="P17" s="60">
        <f t="shared" si="0"/>
        <v>21906.324568779208</v>
      </c>
    </row>
    <row r="18" spans="2:16" x14ac:dyDescent="0.35">
      <c r="B18" s="90"/>
      <c r="C18" s="61">
        <v>2033</v>
      </c>
      <c r="D18" s="79">
        <v>1094.1115755699791</v>
      </c>
      <c r="E18" s="79">
        <v>142.26232296908233</v>
      </c>
      <c r="F18" s="79">
        <v>491.85567580848431</v>
      </c>
      <c r="G18" s="79">
        <v>3422.4852757890503</v>
      </c>
      <c r="H18" s="58">
        <v>0</v>
      </c>
      <c r="I18" s="58">
        <v>0</v>
      </c>
      <c r="O18" s="62">
        <v>2033</v>
      </c>
      <c r="P18" s="60">
        <f t="shared" si="0"/>
        <v>21629.691435794</v>
      </c>
    </row>
    <row r="19" spans="2:16" x14ac:dyDescent="0.35">
      <c r="B19" s="90"/>
      <c r="C19" s="61">
        <v>2034</v>
      </c>
      <c r="D19" s="79">
        <v>1080.512612985458</v>
      </c>
      <c r="E19" s="79">
        <v>140.41476033312031</v>
      </c>
      <c r="F19" s="79">
        <v>485.46793975902352</v>
      </c>
      <c r="G19" s="79">
        <v>3378.0374150645148</v>
      </c>
      <c r="H19" s="58">
        <v>0</v>
      </c>
      <c r="I19" s="58">
        <v>0</v>
      </c>
      <c r="O19" s="62">
        <v>2034</v>
      </c>
      <c r="P19" s="60">
        <f t="shared" si="0"/>
        <v>21353.058302808793</v>
      </c>
    </row>
    <row r="20" spans="2:16" x14ac:dyDescent="0.35">
      <c r="B20" s="90"/>
      <c r="C20" s="61">
        <v>2035</v>
      </c>
      <c r="D20" s="79">
        <v>1066.9136504009366</v>
      </c>
      <c r="E20" s="79">
        <v>138.56719769715798</v>
      </c>
      <c r="F20" s="79">
        <v>479.08020370956245</v>
      </c>
      <c r="G20" s="79">
        <v>3333.5895543399874</v>
      </c>
      <c r="H20" s="58">
        <v>0</v>
      </c>
      <c r="I20" s="58">
        <v>0</v>
      </c>
      <c r="O20" s="62">
        <v>2035</v>
      </c>
      <c r="P20" s="60">
        <f t="shared" si="0"/>
        <v>21076.425169823582</v>
      </c>
    </row>
    <row r="21" spans="2:16" x14ac:dyDescent="0.35">
      <c r="B21" s="90"/>
      <c r="C21" s="61">
        <v>2036</v>
      </c>
      <c r="D21" s="79">
        <v>1053.3146878164155</v>
      </c>
      <c r="E21" s="79">
        <v>136.71963506119593</v>
      </c>
      <c r="F21" s="79">
        <v>472.6924676601019</v>
      </c>
      <c r="G21" s="79">
        <v>3289.1416936154551</v>
      </c>
      <c r="H21" s="58">
        <v>0</v>
      </c>
      <c r="I21" s="58">
        <v>0</v>
      </c>
      <c r="O21" s="62">
        <v>2036</v>
      </c>
      <c r="P21" s="60">
        <f t="shared" si="0"/>
        <v>20799.792036838382</v>
      </c>
    </row>
    <row r="22" spans="2:16" x14ac:dyDescent="0.35">
      <c r="B22" s="90"/>
      <c r="C22" s="61">
        <v>2037</v>
      </c>
      <c r="D22" s="79">
        <v>1039.7157252318946</v>
      </c>
      <c r="E22" s="79">
        <v>134.87207242523388</v>
      </c>
      <c r="F22" s="79">
        <v>466.304731610641</v>
      </c>
      <c r="G22" s="79">
        <v>3244.6938328909173</v>
      </c>
      <c r="H22" s="58">
        <v>0</v>
      </c>
      <c r="I22" s="58">
        <v>0</v>
      </c>
      <c r="O22" s="62">
        <v>2037</v>
      </c>
      <c r="P22" s="60">
        <f t="shared" si="0"/>
        <v>20523.158903853167</v>
      </c>
    </row>
    <row r="23" spans="2:16" x14ac:dyDescent="0.35">
      <c r="B23" s="90"/>
      <c r="C23" s="61">
        <v>2038</v>
      </c>
      <c r="D23" s="79">
        <v>1026.1167626473732</v>
      </c>
      <c r="E23" s="79">
        <v>133.02450978927169</v>
      </c>
      <c r="F23" s="79">
        <v>459.91699556118027</v>
      </c>
      <c r="G23" s="79">
        <v>3200.2459721663818</v>
      </c>
      <c r="H23" s="58">
        <v>0</v>
      </c>
      <c r="I23" s="58">
        <v>0</v>
      </c>
      <c r="O23" s="62">
        <v>2038</v>
      </c>
      <c r="P23" s="60">
        <f t="shared" si="0"/>
        <v>20246.525770867956</v>
      </c>
    </row>
    <row r="24" spans="2:16" x14ac:dyDescent="0.35">
      <c r="B24" s="90"/>
      <c r="C24" s="61">
        <v>2039</v>
      </c>
      <c r="D24" s="79">
        <v>1012.517800062852</v>
      </c>
      <c r="E24" s="79">
        <v>131.17694715330953</v>
      </c>
      <c r="F24" s="79">
        <v>453.52925951171949</v>
      </c>
      <c r="G24" s="79">
        <v>3155.7981114418517</v>
      </c>
      <c r="H24" s="58">
        <v>0</v>
      </c>
      <c r="I24" s="58">
        <v>0</v>
      </c>
      <c r="O24" s="62">
        <v>2039</v>
      </c>
      <c r="P24" s="60">
        <f t="shared" si="0"/>
        <v>19969.892637882753</v>
      </c>
    </row>
    <row r="25" spans="2:16" x14ac:dyDescent="0.35">
      <c r="B25" s="90"/>
      <c r="C25" s="61">
        <v>2040</v>
      </c>
      <c r="D25" s="79">
        <v>998.91883747833128</v>
      </c>
      <c r="E25" s="79">
        <v>129.32938451734748</v>
      </c>
      <c r="F25" s="79">
        <v>447.14152346225819</v>
      </c>
      <c r="G25" s="79">
        <v>3111.3502507173175</v>
      </c>
      <c r="H25" s="58">
        <v>0</v>
      </c>
      <c r="I25" s="58">
        <v>0</v>
      </c>
      <c r="O25" s="62">
        <v>2040</v>
      </c>
      <c r="P25" s="60">
        <f t="shared" si="0"/>
        <v>19693.259504897538</v>
      </c>
    </row>
    <row r="26" spans="2:16" x14ac:dyDescent="0.35">
      <c r="B26" s="90"/>
      <c r="C26" s="61">
        <v>2041</v>
      </c>
      <c r="D26" s="79">
        <v>985.31987489380947</v>
      </c>
      <c r="E26" s="79">
        <v>127.48182188138566</v>
      </c>
      <c r="F26" s="79">
        <v>440.75378741279741</v>
      </c>
      <c r="G26" s="79">
        <v>3066.9023899927806</v>
      </c>
      <c r="H26" s="58">
        <v>0</v>
      </c>
      <c r="I26" s="58">
        <v>0</v>
      </c>
      <c r="O26" s="62">
        <v>2041</v>
      </c>
      <c r="P26" s="60">
        <f t="shared" si="0"/>
        <v>19416.626371912324</v>
      </c>
    </row>
    <row r="27" spans="2:16" x14ac:dyDescent="0.35">
      <c r="B27" s="90"/>
      <c r="C27" s="61">
        <v>2042</v>
      </c>
      <c r="D27" s="79">
        <v>971.72091230928822</v>
      </c>
      <c r="E27" s="79">
        <v>125.63425924542338</v>
      </c>
      <c r="F27" s="79">
        <v>434.36605136333685</v>
      </c>
      <c r="G27" s="79">
        <v>3022.4545292682528</v>
      </c>
      <c r="H27" s="58">
        <v>0</v>
      </c>
      <c r="I27" s="58">
        <v>0</v>
      </c>
      <c r="O27" s="62">
        <v>2042</v>
      </c>
      <c r="P27" s="60">
        <f t="shared" si="0"/>
        <v>19139.993238927123</v>
      </c>
    </row>
    <row r="28" spans="2:16" x14ac:dyDescent="0.35">
      <c r="B28" s="90"/>
      <c r="C28" s="61">
        <v>2043</v>
      </c>
      <c r="D28" s="79">
        <v>958.12194972476732</v>
      </c>
      <c r="E28" s="79">
        <v>123.7866966094612</v>
      </c>
      <c r="F28" s="79">
        <v>427.97831531387607</v>
      </c>
      <c r="G28" s="79">
        <v>2978.0066685437182</v>
      </c>
      <c r="H28" s="58">
        <v>0</v>
      </c>
      <c r="I28" s="58">
        <v>0</v>
      </c>
      <c r="O28" s="62">
        <v>2043</v>
      </c>
      <c r="P28" s="60">
        <f t="shared" si="0"/>
        <v>18863.36010594192</v>
      </c>
    </row>
    <row r="29" spans="2:16" x14ac:dyDescent="0.35">
      <c r="B29" s="90"/>
      <c r="C29" s="61">
        <v>2044</v>
      </c>
      <c r="D29" s="79">
        <v>944.52298714024641</v>
      </c>
      <c r="E29" s="79">
        <v>121.93913397349893</v>
      </c>
      <c r="F29" s="79">
        <v>421.59057926441579</v>
      </c>
      <c r="G29" s="79">
        <v>2933.5588078191868</v>
      </c>
      <c r="H29" s="58">
        <v>0</v>
      </c>
      <c r="I29" s="58">
        <v>0</v>
      </c>
      <c r="O29" s="62">
        <v>2044</v>
      </c>
      <c r="P29" s="60">
        <f t="shared" si="0"/>
        <v>18586.726972956723</v>
      </c>
    </row>
    <row r="30" spans="2:16" x14ac:dyDescent="0.35">
      <c r="B30" s="90"/>
      <c r="C30" s="61">
        <v>2045</v>
      </c>
      <c r="D30" s="79">
        <v>930.92402455572551</v>
      </c>
      <c r="E30" s="79">
        <v>120.09157133753681</v>
      </c>
      <c r="F30" s="79">
        <v>415.20284321495427</v>
      </c>
      <c r="G30" s="79">
        <v>2889.1109470946521</v>
      </c>
      <c r="H30" s="58">
        <v>0</v>
      </c>
      <c r="I30" s="58">
        <v>0</v>
      </c>
      <c r="O30" s="62">
        <v>2045</v>
      </c>
      <c r="P30" s="60">
        <f t="shared" si="0"/>
        <v>18310.093839971501</v>
      </c>
    </row>
    <row r="31" spans="2:16" x14ac:dyDescent="0.35">
      <c r="B31" s="90"/>
      <c r="C31" s="61">
        <v>2046</v>
      </c>
      <c r="D31" s="79">
        <v>917.32506197120426</v>
      </c>
      <c r="E31" s="79">
        <v>118.24400870157487</v>
      </c>
      <c r="F31" s="79">
        <v>408.81510716549349</v>
      </c>
      <c r="G31" s="79">
        <v>2844.6630863701207</v>
      </c>
      <c r="H31" s="58">
        <v>0</v>
      </c>
      <c r="I31" s="58">
        <v>0</v>
      </c>
      <c r="O31" s="62">
        <v>2046</v>
      </c>
      <c r="P31" s="60">
        <f t="shared" si="0"/>
        <v>18033.460706986294</v>
      </c>
    </row>
    <row r="32" spans="2:16" x14ac:dyDescent="0.35">
      <c r="B32" s="90"/>
      <c r="C32" s="61">
        <v>2047</v>
      </c>
      <c r="D32" s="79">
        <v>903.72609938668302</v>
      </c>
      <c r="E32" s="79">
        <v>116.39644606561276</v>
      </c>
      <c r="F32" s="79">
        <v>402.4273711160327</v>
      </c>
      <c r="G32" s="79">
        <v>2800.2152256455856</v>
      </c>
      <c r="H32" s="58">
        <v>0</v>
      </c>
      <c r="I32" s="58">
        <v>0</v>
      </c>
      <c r="O32" s="62">
        <v>2047</v>
      </c>
      <c r="P32" s="60">
        <f t="shared" si="0"/>
        <v>17756.827574001083</v>
      </c>
    </row>
    <row r="33" spans="2:16" x14ac:dyDescent="0.35">
      <c r="B33" s="90"/>
      <c r="C33" s="61">
        <v>2048</v>
      </c>
      <c r="D33" s="79">
        <v>890.12713680216189</v>
      </c>
      <c r="E33" s="79">
        <v>114.54888342965086</v>
      </c>
      <c r="F33" s="79">
        <v>396.03963506657186</v>
      </c>
      <c r="G33" s="79">
        <v>2755.7673649210483</v>
      </c>
      <c r="H33" s="58">
        <v>0</v>
      </c>
      <c r="I33" s="58">
        <v>0</v>
      </c>
      <c r="O33" s="62">
        <v>2048</v>
      </c>
      <c r="P33" s="60">
        <f t="shared" si="0"/>
        <v>17480.194441015872</v>
      </c>
    </row>
    <row r="34" spans="2:16" x14ac:dyDescent="0.35">
      <c r="B34" s="90"/>
      <c r="C34" s="61">
        <v>2049</v>
      </c>
      <c r="D34" s="79">
        <v>876.52817421764098</v>
      </c>
      <c r="E34" s="79">
        <v>112.7013207936884</v>
      </c>
      <c r="F34" s="79">
        <v>389.65189901711125</v>
      </c>
      <c r="G34" s="79">
        <v>2711.3195041965191</v>
      </c>
      <c r="H34" s="58">
        <v>0</v>
      </c>
      <c r="I34" s="58">
        <v>0</v>
      </c>
      <c r="O34" s="62">
        <v>2049</v>
      </c>
      <c r="P34" s="60">
        <f t="shared" si="0"/>
        <v>17203.561308030672</v>
      </c>
    </row>
    <row r="35" spans="2:16" x14ac:dyDescent="0.35">
      <c r="B35" s="90"/>
      <c r="C35" s="61">
        <v>2050</v>
      </c>
      <c r="D35" s="79">
        <v>862.92921163311939</v>
      </c>
      <c r="E35" s="79">
        <v>110.85375815772645</v>
      </c>
      <c r="F35" s="79">
        <v>383.2641629676499</v>
      </c>
      <c r="G35" s="79">
        <v>2666.87164347199</v>
      </c>
      <c r="H35" s="58">
        <v>0</v>
      </c>
      <c r="I35" s="58">
        <v>0</v>
      </c>
      <c r="O35" s="62">
        <v>2050</v>
      </c>
      <c r="P35" s="60">
        <f t="shared" si="0"/>
        <v>16926.928175045454</v>
      </c>
    </row>
  </sheetData>
  <mergeCells count="3">
    <mergeCell ref="C2:I2"/>
    <mergeCell ref="L2:P2"/>
    <mergeCell ref="B16:B3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EEDFD-C78F-410B-8E83-5FA72879606C}">
  <dimension ref="A1:P35"/>
  <sheetViews>
    <sheetView zoomScale="55" zoomScaleNormal="55" workbookViewId="0">
      <selection activeCell="P6" sqref="P6"/>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100</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2337.186758608821</v>
      </c>
      <c r="E6" s="58">
        <v>311.94939457026391</v>
      </c>
      <c r="F6" s="58">
        <v>637.59204074428555</v>
      </c>
      <c r="G6" s="58">
        <v>4314.9441490369254</v>
      </c>
      <c r="H6" s="58">
        <v>0</v>
      </c>
      <c r="I6" s="58">
        <v>0</v>
      </c>
      <c r="M6" s="59" t="s">
        <v>17</v>
      </c>
      <c r="N6" s="13">
        <v>20</v>
      </c>
      <c r="O6" s="62">
        <v>2021</v>
      </c>
      <c r="P6" s="60">
        <f t="shared" si="0"/>
        <v>34986.839247035707</v>
      </c>
    </row>
    <row r="7" spans="1:16" x14ac:dyDescent="0.35">
      <c r="C7" s="61">
        <v>2022</v>
      </c>
      <c r="D7" s="58">
        <v>2190.6298056009446</v>
      </c>
      <c r="E7" s="58">
        <v>288.33034823015402</v>
      </c>
      <c r="F7" s="58">
        <v>589.31717238888973</v>
      </c>
      <c r="G7" s="58">
        <v>3988.2409478606919</v>
      </c>
      <c r="H7" s="58">
        <v>0</v>
      </c>
      <c r="I7" s="58">
        <v>0</v>
      </c>
      <c r="O7" s="62">
        <v>2022</v>
      </c>
      <c r="P7" s="60">
        <f t="shared" si="0"/>
        <v>32550.644775995872</v>
      </c>
    </row>
    <row r="8" spans="1:16" x14ac:dyDescent="0.35">
      <c r="C8" s="61">
        <v>2023</v>
      </c>
      <c r="D8" s="58">
        <v>2044.0728525930704</v>
      </c>
      <c r="E8" s="58">
        <v>264.71130189004276</v>
      </c>
      <c r="F8" s="58">
        <v>541.04230403349391</v>
      </c>
      <c r="G8" s="58">
        <v>3661.5377466844657</v>
      </c>
      <c r="H8" s="58">
        <v>0</v>
      </c>
      <c r="I8" s="58">
        <v>0</v>
      </c>
      <c r="O8" s="62">
        <v>2023</v>
      </c>
      <c r="P8" s="60">
        <f t="shared" si="0"/>
        <v>30114.450304956052</v>
      </c>
    </row>
    <row r="9" spans="1:16" x14ac:dyDescent="0.35">
      <c r="C9" s="61">
        <v>2024</v>
      </c>
      <c r="D9" s="58">
        <v>1897.5158995851937</v>
      </c>
      <c r="E9" s="58">
        <v>241.09225554993299</v>
      </c>
      <c r="F9" s="58">
        <v>492.76743567809791</v>
      </c>
      <c r="G9" s="58">
        <v>3334.8345455082258</v>
      </c>
      <c r="H9" s="58">
        <v>0</v>
      </c>
      <c r="I9" s="58">
        <v>0</v>
      </c>
      <c r="O9" s="62">
        <v>2024</v>
      </c>
      <c r="P9" s="60">
        <f t="shared" si="0"/>
        <v>27678.255833916206</v>
      </c>
    </row>
    <row r="10" spans="1:16" x14ac:dyDescent="0.35">
      <c r="C10" s="61">
        <v>2025</v>
      </c>
      <c r="D10" s="58">
        <v>1750.9589465773172</v>
      </c>
      <c r="E10" s="58">
        <v>217.47320920982241</v>
      </c>
      <c r="F10" s="58">
        <v>444.49256732270192</v>
      </c>
      <c r="G10" s="58">
        <v>3008.131344332015</v>
      </c>
      <c r="H10" s="58">
        <v>0</v>
      </c>
      <c r="I10" s="58">
        <v>0</v>
      </c>
      <c r="O10" s="62">
        <v>2025</v>
      </c>
      <c r="P10" s="60">
        <f t="shared" si="0"/>
        <v>25242.061362876386</v>
      </c>
    </row>
    <row r="11" spans="1:16" x14ac:dyDescent="0.35">
      <c r="C11" s="61">
        <v>2026</v>
      </c>
      <c r="D11" s="58">
        <v>1614.7847966456809</v>
      </c>
      <c r="E11" s="58">
        <v>205.64481901147039</v>
      </c>
      <c r="F11" s="58">
        <v>420.31657090611645</v>
      </c>
      <c r="G11" s="58">
        <v>2844.5187713721675</v>
      </c>
      <c r="H11" s="58">
        <v>0</v>
      </c>
      <c r="I11" s="58">
        <v>0</v>
      </c>
      <c r="O11" s="62">
        <v>2026</v>
      </c>
      <c r="P11" s="60">
        <f t="shared" si="0"/>
        <v>23582.567861071613</v>
      </c>
    </row>
    <row r="12" spans="1:16" x14ac:dyDescent="0.35">
      <c r="C12" s="61">
        <v>2027</v>
      </c>
      <c r="D12" s="58">
        <v>1478.6106467140423</v>
      </c>
      <c r="E12" s="58">
        <v>193.81642881311831</v>
      </c>
      <c r="F12" s="58">
        <v>396.14057448952997</v>
      </c>
      <c r="G12" s="58">
        <v>2680.9061984123396</v>
      </c>
      <c r="H12" s="58">
        <v>0</v>
      </c>
      <c r="I12" s="58">
        <v>0</v>
      </c>
      <c r="O12" s="62">
        <v>2027</v>
      </c>
      <c r="P12" s="60">
        <f t="shared" si="0"/>
        <v>21923.07435926683</v>
      </c>
    </row>
    <row r="13" spans="1:16" x14ac:dyDescent="0.35">
      <c r="C13" s="61">
        <v>2028</v>
      </c>
      <c r="D13" s="58">
        <v>1342.4364967824054</v>
      </c>
      <c r="E13" s="58">
        <v>181.98803861476634</v>
      </c>
      <c r="F13" s="58">
        <v>371.96457807294433</v>
      </c>
      <c r="G13" s="58">
        <v>2517.2936254524921</v>
      </c>
      <c r="H13" s="58">
        <v>0</v>
      </c>
      <c r="I13" s="58">
        <v>0</v>
      </c>
      <c r="O13" s="62">
        <v>2028</v>
      </c>
      <c r="P13" s="60">
        <f t="shared" si="0"/>
        <v>20263.580857462046</v>
      </c>
    </row>
    <row r="14" spans="1:16" x14ac:dyDescent="0.35">
      <c r="C14" s="61">
        <v>2029</v>
      </c>
      <c r="D14" s="58">
        <v>1206.2623468507672</v>
      </c>
      <c r="E14" s="58">
        <v>170.15964841641454</v>
      </c>
      <c r="F14" s="58">
        <v>347.78858165635768</v>
      </c>
      <c r="G14" s="58">
        <v>2353.6810524926541</v>
      </c>
      <c r="H14" s="58">
        <v>0</v>
      </c>
      <c r="I14" s="58">
        <v>0</v>
      </c>
      <c r="O14" s="62">
        <v>2029</v>
      </c>
      <c r="P14" s="60">
        <f t="shared" si="0"/>
        <v>18604.087355657251</v>
      </c>
    </row>
    <row r="15" spans="1:16" x14ac:dyDescent="0.35">
      <c r="C15" s="61">
        <v>2030</v>
      </c>
      <c r="D15" s="58">
        <v>1070.0881969191307</v>
      </c>
      <c r="E15" s="58">
        <v>158.33125821806229</v>
      </c>
      <c r="F15" s="58">
        <v>323.6125852397717</v>
      </c>
      <c r="G15" s="58">
        <v>2190.0684795328229</v>
      </c>
      <c r="H15" s="58">
        <v>0</v>
      </c>
      <c r="I15" s="58">
        <v>0</v>
      </c>
      <c r="O15" s="62">
        <v>2030</v>
      </c>
      <c r="P15" s="60">
        <f t="shared" si="0"/>
        <v>16944.593853852486</v>
      </c>
    </row>
    <row r="16" spans="1:16" ht="15.75" customHeight="1" x14ac:dyDescent="0.35">
      <c r="B16" s="90" t="s">
        <v>99</v>
      </c>
      <c r="C16" s="61">
        <v>2031</v>
      </c>
      <c r="D16" s="58">
        <v>1056.3144137123015</v>
      </c>
      <c r="E16" s="58">
        <v>155.23347273118736</v>
      </c>
      <c r="F16" s="58">
        <v>317.28103465899335</v>
      </c>
      <c r="G16" s="58">
        <v>2147.2193136289256</v>
      </c>
      <c r="H16" s="58">
        <v>0</v>
      </c>
      <c r="I16" s="58">
        <v>0</v>
      </c>
      <c r="O16" s="62">
        <v>2031</v>
      </c>
      <c r="P16" s="60">
        <f t="shared" si="0"/>
        <v>16663.208266450838</v>
      </c>
    </row>
    <row r="17" spans="2:16" x14ac:dyDescent="0.35">
      <c r="B17" s="90"/>
      <c r="C17" s="61">
        <v>2032</v>
      </c>
      <c r="D17" s="58">
        <v>1042.5406305054732</v>
      </c>
      <c r="E17" s="58">
        <v>152.13568724431212</v>
      </c>
      <c r="F17" s="58">
        <v>310.94948407821528</v>
      </c>
      <c r="G17" s="58">
        <v>2104.3701477250161</v>
      </c>
      <c r="H17" s="58">
        <v>0</v>
      </c>
      <c r="I17" s="58">
        <v>0</v>
      </c>
      <c r="O17" s="62">
        <v>2032</v>
      </c>
      <c r="P17" s="60">
        <f t="shared" si="0"/>
        <v>16381.822679049195</v>
      </c>
    </row>
    <row r="18" spans="2:16" x14ac:dyDescent="0.35">
      <c r="B18" s="90"/>
      <c r="C18" s="61">
        <v>2033</v>
      </c>
      <c r="D18" s="58">
        <v>1028.7668472986443</v>
      </c>
      <c r="E18" s="58">
        <v>149.03790175743711</v>
      </c>
      <c r="F18" s="58">
        <v>304.61793349743681</v>
      </c>
      <c r="G18" s="58">
        <v>2061.5209818211092</v>
      </c>
      <c r="H18" s="58">
        <v>0</v>
      </c>
      <c r="I18" s="58">
        <v>0</v>
      </c>
      <c r="O18" s="62">
        <v>2033</v>
      </c>
      <c r="P18" s="60">
        <f t="shared" si="0"/>
        <v>16100.43709164754</v>
      </c>
    </row>
    <row r="19" spans="2:16" x14ac:dyDescent="0.35">
      <c r="B19" s="90"/>
      <c r="C19" s="61">
        <v>2034</v>
      </c>
      <c r="D19" s="58">
        <v>1014.9930640918159</v>
      </c>
      <c r="E19" s="58">
        <v>145.94011627056167</v>
      </c>
      <c r="F19" s="58">
        <v>298.28638291665936</v>
      </c>
      <c r="G19" s="58">
        <v>2018.6718159172074</v>
      </c>
      <c r="H19" s="58">
        <v>0</v>
      </c>
      <c r="I19" s="58">
        <v>0</v>
      </c>
      <c r="O19" s="62">
        <v>2034</v>
      </c>
      <c r="P19" s="60">
        <f t="shared" si="0"/>
        <v>15819.051504245914</v>
      </c>
    </row>
    <row r="20" spans="2:16" x14ac:dyDescent="0.35">
      <c r="B20" s="90"/>
      <c r="C20" s="61">
        <v>2035</v>
      </c>
      <c r="D20" s="58">
        <v>1001.2192808849862</v>
      </c>
      <c r="E20" s="58">
        <v>142.8423307836868</v>
      </c>
      <c r="F20" s="58">
        <v>291.95483233588067</v>
      </c>
      <c r="G20" s="58">
        <v>1975.8226500133048</v>
      </c>
      <c r="H20" s="58">
        <v>0</v>
      </c>
      <c r="I20" s="58">
        <v>0</v>
      </c>
      <c r="O20" s="62">
        <v>2035</v>
      </c>
      <c r="P20" s="60">
        <f t="shared" si="0"/>
        <v>15537.665916844255</v>
      </c>
    </row>
    <row r="21" spans="2:16" x14ac:dyDescent="0.35">
      <c r="B21" s="90"/>
      <c r="C21" s="61">
        <v>2036</v>
      </c>
      <c r="D21" s="58">
        <v>987.44549767815772</v>
      </c>
      <c r="E21" s="58">
        <v>139.74454529681162</v>
      </c>
      <c r="F21" s="58">
        <v>285.62328175510254</v>
      </c>
      <c r="G21" s="58">
        <v>1932.9734841094021</v>
      </c>
      <c r="H21" s="58">
        <v>0</v>
      </c>
      <c r="I21" s="58">
        <v>0</v>
      </c>
      <c r="O21" s="62">
        <v>2036</v>
      </c>
      <c r="P21" s="60">
        <f t="shared" si="0"/>
        <v>15256.280329442614</v>
      </c>
    </row>
    <row r="22" spans="2:16" x14ac:dyDescent="0.35">
      <c r="B22" s="90"/>
      <c r="C22" s="61">
        <v>2037</v>
      </c>
      <c r="D22" s="58">
        <v>973.67171447132887</v>
      </c>
      <c r="E22" s="58">
        <v>136.64675980993655</v>
      </c>
      <c r="F22" s="58">
        <v>279.29173117432435</v>
      </c>
      <c r="G22" s="58">
        <v>1890.1243182055007</v>
      </c>
      <c r="H22" s="58">
        <v>0</v>
      </c>
      <c r="I22" s="58">
        <v>0</v>
      </c>
      <c r="O22" s="62">
        <v>2037</v>
      </c>
      <c r="P22" s="60">
        <f t="shared" si="0"/>
        <v>14974.894742040971</v>
      </c>
    </row>
    <row r="23" spans="2:16" x14ac:dyDescent="0.35">
      <c r="B23" s="90"/>
      <c r="C23" s="61">
        <v>2038</v>
      </c>
      <c r="D23" s="58">
        <v>959.89793126449979</v>
      </c>
      <c r="E23" s="58">
        <v>133.54897432306134</v>
      </c>
      <c r="F23" s="58">
        <v>272.96018059354594</v>
      </c>
      <c r="G23" s="58">
        <v>1847.2751523016002</v>
      </c>
      <c r="H23" s="58">
        <v>0</v>
      </c>
      <c r="I23" s="58">
        <v>0</v>
      </c>
      <c r="O23" s="62">
        <v>2038</v>
      </c>
      <c r="P23" s="60">
        <f t="shared" si="0"/>
        <v>14693.509154639323</v>
      </c>
    </row>
    <row r="24" spans="2:16" x14ac:dyDescent="0.35">
      <c r="B24" s="90"/>
      <c r="C24" s="61">
        <v>2039</v>
      </c>
      <c r="D24" s="58">
        <v>946.12414805767128</v>
      </c>
      <c r="E24" s="58">
        <v>130.45118883618619</v>
      </c>
      <c r="F24" s="58">
        <v>266.62863001276804</v>
      </c>
      <c r="G24" s="58">
        <v>1804.4259863976915</v>
      </c>
      <c r="H24" s="58">
        <v>0</v>
      </c>
      <c r="I24" s="58">
        <v>0</v>
      </c>
      <c r="O24" s="62">
        <v>2039</v>
      </c>
      <c r="P24" s="60">
        <f t="shared" si="0"/>
        <v>14412.123567237682</v>
      </c>
    </row>
    <row r="25" spans="2:16" x14ac:dyDescent="0.35">
      <c r="B25" s="90"/>
      <c r="C25" s="61">
        <v>2040</v>
      </c>
      <c r="D25" s="58">
        <v>932.35036485084265</v>
      </c>
      <c r="E25" s="58">
        <v>127.35340334931108</v>
      </c>
      <c r="F25" s="58">
        <v>260.29707943198969</v>
      </c>
      <c r="G25" s="58">
        <v>1761.5768204937897</v>
      </c>
      <c r="H25" s="58">
        <v>0</v>
      </c>
      <c r="I25" s="58">
        <v>0</v>
      </c>
      <c r="O25" s="62">
        <v>2040</v>
      </c>
      <c r="P25" s="60">
        <f t="shared" si="0"/>
        <v>14130.737979836038</v>
      </c>
    </row>
    <row r="26" spans="2:16" x14ac:dyDescent="0.35">
      <c r="B26" s="90"/>
      <c r="C26" s="61">
        <v>2041</v>
      </c>
      <c r="D26" s="58">
        <v>918.57658164401357</v>
      </c>
      <c r="E26" s="58">
        <v>124.25561786243587</v>
      </c>
      <c r="F26" s="58">
        <v>253.96552885121196</v>
      </c>
      <c r="G26" s="58">
        <v>1718.7276545898869</v>
      </c>
      <c r="H26" s="58">
        <v>0</v>
      </c>
      <c r="I26" s="58">
        <v>0</v>
      </c>
      <c r="O26" s="62">
        <v>2041</v>
      </c>
      <c r="P26" s="60">
        <f t="shared" si="0"/>
        <v>13849.352392434401</v>
      </c>
    </row>
    <row r="27" spans="2:16" x14ac:dyDescent="0.35">
      <c r="B27" s="90"/>
      <c r="C27" s="61">
        <v>2042</v>
      </c>
      <c r="D27" s="58">
        <v>904.80279843718483</v>
      </c>
      <c r="E27" s="58">
        <v>121.1578323755607</v>
      </c>
      <c r="F27" s="58">
        <v>247.63397827043349</v>
      </c>
      <c r="G27" s="58">
        <v>1675.8784886859823</v>
      </c>
      <c r="H27" s="58">
        <v>0</v>
      </c>
      <c r="I27" s="58">
        <v>0</v>
      </c>
      <c r="O27" s="62">
        <v>2042</v>
      </c>
      <c r="P27" s="60">
        <f t="shared" si="0"/>
        <v>13567.966805032749</v>
      </c>
    </row>
    <row r="28" spans="2:16" x14ac:dyDescent="0.35">
      <c r="B28" s="90"/>
      <c r="C28" s="61">
        <v>2043</v>
      </c>
      <c r="D28" s="58">
        <v>891.02901523035598</v>
      </c>
      <c r="E28" s="58">
        <v>118.06004688868549</v>
      </c>
      <c r="F28" s="58">
        <v>241.30242768965556</v>
      </c>
      <c r="G28" s="58">
        <v>1633.0293227820832</v>
      </c>
      <c r="H28" s="58">
        <v>0</v>
      </c>
      <c r="I28" s="58">
        <v>0</v>
      </c>
      <c r="O28" s="62">
        <v>2043</v>
      </c>
      <c r="P28" s="60">
        <f t="shared" si="0"/>
        <v>13286.581217631114</v>
      </c>
    </row>
    <row r="29" spans="2:16" x14ac:dyDescent="0.35">
      <c r="B29" s="90"/>
      <c r="C29" s="61">
        <v>2044</v>
      </c>
      <c r="D29" s="58">
        <v>877.25523202352713</v>
      </c>
      <c r="E29" s="58">
        <v>114.96226140181048</v>
      </c>
      <c r="F29" s="58">
        <v>234.97087710887735</v>
      </c>
      <c r="G29" s="58">
        <v>1590.180156878175</v>
      </c>
      <c r="H29" s="58">
        <v>0</v>
      </c>
      <c r="I29" s="58">
        <v>0</v>
      </c>
      <c r="O29" s="62">
        <v>2044</v>
      </c>
      <c r="P29" s="60">
        <f t="shared" si="0"/>
        <v>13005.195630229466</v>
      </c>
    </row>
    <row r="30" spans="2:16" x14ac:dyDescent="0.35">
      <c r="B30" s="90"/>
      <c r="C30" s="61">
        <v>2045</v>
      </c>
      <c r="D30" s="58">
        <v>863.48144881669839</v>
      </c>
      <c r="E30" s="58">
        <v>111.86447591493537</v>
      </c>
      <c r="F30" s="58">
        <v>228.6393265280993</v>
      </c>
      <c r="G30" s="58">
        <v>1547.3309909742709</v>
      </c>
      <c r="H30" s="58">
        <v>0</v>
      </c>
      <c r="I30" s="58">
        <v>0</v>
      </c>
      <c r="O30" s="62">
        <v>2045</v>
      </c>
      <c r="P30" s="60">
        <f t="shared" si="0"/>
        <v>12723.810042827823</v>
      </c>
    </row>
    <row r="31" spans="2:16" x14ac:dyDescent="0.35">
      <c r="B31" s="90"/>
      <c r="C31" s="61">
        <v>2046</v>
      </c>
      <c r="D31" s="58">
        <v>849.70766560986954</v>
      </c>
      <c r="E31" s="58">
        <v>108.76669042806017</v>
      </c>
      <c r="F31" s="58">
        <v>222.3077759473212</v>
      </c>
      <c r="G31" s="58">
        <v>1504.4818250703659</v>
      </c>
      <c r="H31" s="58">
        <v>0</v>
      </c>
      <c r="I31" s="58">
        <v>0</v>
      </c>
      <c r="O31" s="62">
        <v>2046</v>
      </c>
      <c r="P31" s="60">
        <f t="shared" si="0"/>
        <v>12442.424455426179</v>
      </c>
    </row>
    <row r="32" spans="2:16" x14ac:dyDescent="0.35">
      <c r="B32" s="90"/>
      <c r="C32" s="61">
        <v>2047</v>
      </c>
      <c r="D32" s="58">
        <v>835.93388240304114</v>
      </c>
      <c r="E32" s="58">
        <v>105.66890494118479</v>
      </c>
      <c r="F32" s="58">
        <v>215.97622536654274</v>
      </c>
      <c r="G32" s="58">
        <v>1461.6326591664706</v>
      </c>
      <c r="H32" s="58">
        <v>0</v>
      </c>
      <c r="I32" s="58">
        <v>0</v>
      </c>
      <c r="O32" s="62">
        <v>2047</v>
      </c>
      <c r="P32" s="60">
        <f t="shared" si="0"/>
        <v>12161.038868024538</v>
      </c>
    </row>
    <row r="33" spans="2:16" x14ac:dyDescent="0.35">
      <c r="B33" s="90"/>
      <c r="C33" s="61">
        <v>2048</v>
      </c>
      <c r="D33" s="58">
        <v>822.16009919621183</v>
      </c>
      <c r="E33" s="58">
        <v>102.57111945430988</v>
      </c>
      <c r="F33" s="58">
        <v>209.64467478576486</v>
      </c>
      <c r="G33" s="58">
        <v>1418.7834932625665</v>
      </c>
      <c r="H33" s="58">
        <v>0</v>
      </c>
      <c r="I33" s="58">
        <v>0</v>
      </c>
      <c r="O33" s="62">
        <v>2048</v>
      </c>
      <c r="P33" s="60">
        <f t="shared" si="0"/>
        <v>11879.653280622897</v>
      </c>
    </row>
    <row r="34" spans="2:16" x14ac:dyDescent="0.35">
      <c r="B34" s="90"/>
      <c r="C34" s="61">
        <v>2049</v>
      </c>
      <c r="D34" s="58">
        <v>808.38631598938332</v>
      </c>
      <c r="E34" s="58">
        <v>99.473333967434698</v>
      </c>
      <c r="F34" s="58">
        <v>203.31312420498648</v>
      </c>
      <c r="G34" s="58">
        <v>1375.9343273586583</v>
      </c>
      <c r="H34" s="58">
        <v>0</v>
      </c>
      <c r="I34" s="58">
        <v>0</v>
      </c>
      <c r="O34" s="62">
        <v>2049</v>
      </c>
      <c r="P34" s="60">
        <f t="shared" si="0"/>
        <v>11598.267693221243</v>
      </c>
    </row>
    <row r="35" spans="2:16" x14ac:dyDescent="0.35">
      <c r="B35" s="90"/>
      <c r="C35" s="61">
        <v>2050</v>
      </c>
      <c r="D35" s="58">
        <v>794.61253278255401</v>
      </c>
      <c r="E35" s="58">
        <v>96.3755484805598</v>
      </c>
      <c r="F35" s="58">
        <v>196.98157362420883</v>
      </c>
      <c r="G35" s="58">
        <v>1333.0851614547607</v>
      </c>
      <c r="H35" s="64">
        <v>0</v>
      </c>
      <c r="I35" s="64">
        <v>0</v>
      </c>
      <c r="O35" s="62">
        <v>2050</v>
      </c>
      <c r="P35" s="60">
        <f t="shared" si="0"/>
        <v>11316.882105819615</v>
      </c>
    </row>
  </sheetData>
  <mergeCells count="3">
    <mergeCell ref="C2:I2"/>
    <mergeCell ref="L2:P2"/>
    <mergeCell ref="B16:B3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2E4C-8F9B-4D50-97BA-68130CD837B2}">
  <dimension ref="A1:P35"/>
  <sheetViews>
    <sheetView zoomScale="55" zoomScaleNormal="55" workbookViewId="0">
      <selection activeCell="G41" sqref="G41"/>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101</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61">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61">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2350.0341879778889</v>
      </c>
      <c r="E6" s="58">
        <v>326.53886726698767</v>
      </c>
      <c r="F6" s="61">
        <v>667.41140193554884</v>
      </c>
      <c r="G6" s="58">
        <v>4516.7485472694789</v>
      </c>
      <c r="H6" s="58">
        <v>0</v>
      </c>
      <c r="I6" s="58">
        <v>0</v>
      </c>
      <c r="M6" s="59" t="s">
        <v>17</v>
      </c>
      <c r="N6" s="13">
        <v>20</v>
      </c>
      <c r="O6" s="62">
        <v>2021</v>
      </c>
      <c r="P6" s="60">
        <f t="shared" si="0"/>
        <v>35947.910238160621</v>
      </c>
    </row>
    <row r="7" spans="1:16" x14ac:dyDescent="0.35">
      <c r="C7" s="61">
        <v>2022</v>
      </c>
      <c r="D7" s="58">
        <v>2216.3246643390826</v>
      </c>
      <c r="E7" s="58">
        <v>317.50929362360034</v>
      </c>
      <c r="F7" s="61">
        <v>648.95589477141721</v>
      </c>
      <c r="G7" s="58">
        <v>4391.8497443257911</v>
      </c>
      <c r="H7" s="58">
        <v>0</v>
      </c>
      <c r="I7" s="58">
        <v>0</v>
      </c>
      <c r="O7" s="62">
        <v>2022</v>
      </c>
      <c r="P7" s="60">
        <f t="shared" si="0"/>
        <v>34472.786758245711</v>
      </c>
    </row>
    <row r="8" spans="1:16" x14ac:dyDescent="0.35">
      <c r="C8" s="61">
        <v>2023</v>
      </c>
      <c r="D8" s="58">
        <v>2082.6151407002767</v>
      </c>
      <c r="E8" s="58">
        <v>308.47971998021308</v>
      </c>
      <c r="F8" s="61">
        <v>630.50038760728432</v>
      </c>
      <c r="G8" s="58">
        <v>4266.950941382097</v>
      </c>
      <c r="H8" s="58">
        <v>0</v>
      </c>
      <c r="I8" s="58">
        <v>0</v>
      </c>
      <c r="O8" s="62">
        <v>2023</v>
      </c>
      <c r="P8" s="60">
        <f t="shared" si="0"/>
        <v>32997.663278330787</v>
      </c>
    </row>
    <row r="9" spans="1:16" x14ac:dyDescent="0.35">
      <c r="C9" s="61">
        <v>2024</v>
      </c>
      <c r="D9" s="58">
        <v>1948.9056170614695</v>
      </c>
      <c r="E9" s="58">
        <v>299.45014633682547</v>
      </c>
      <c r="F9" s="61">
        <v>612.04488044315315</v>
      </c>
      <c r="G9" s="58">
        <v>4142.0521384384292</v>
      </c>
      <c r="H9" s="58">
        <v>0</v>
      </c>
      <c r="I9" s="58">
        <v>0</v>
      </c>
      <c r="O9" s="62">
        <v>2024</v>
      </c>
      <c r="P9" s="60">
        <f t="shared" si="0"/>
        <v>31522.539798415906</v>
      </c>
    </row>
    <row r="10" spans="1:16" x14ac:dyDescent="0.35">
      <c r="C10" s="61">
        <v>2025</v>
      </c>
      <c r="D10" s="58">
        <v>1815.1960934226629</v>
      </c>
      <c r="E10" s="58">
        <v>290.42057269343803</v>
      </c>
      <c r="F10" s="61">
        <v>593.58937327902083</v>
      </c>
      <c r="G10" s="58">
        <v>4017.1533354947392</v>
      </c>
      <c r="H10" s="58">
        <v>0</v>
      </c>
      <c r="I10" s="58">
        <v>0</v>
      </c>
      <c r="O10" s="62">
        <v>2025</v>
      </c>
      <c r="P10" s="60">
        <f t="shared" si="0"/>
        <v>30047.416318500989</v>
      </c>
    </row>
    <row r="11" spans="1:16" x14ac:dyDescent="0.35">
      <c r="C11" s="61">
        <v>2026</v>
      </c>
      <c r="D11" s="58">
        <v>1683.4663074144721</v>
      </c>
      <c r="E11" s="58">
        <v>283.63917861024106</v>
      </c>
      <c r="F11" s="61">
        <v>579.72891075575501</v>
      </c>
      <c r="G11" s="58">
        <v>3923.3517855288674</v>
      </c>
      <c r="H11" s="58">
        <v>0</v>
      </c>
      <c r="I11" s="58">
        <v>0</v>
      </c>
      <c r="O11" s="62">
        <v>2026</v>
      </c>
      <c r="P11" s="60">
        <f t="shared" si="0"/>
        <v>28720.390045596476</v>
      </c>
    </row>
    <row r="12" spans="1:16" x14ac:dyDescent="0.35">
      <c r="C12" s="61">
        <v>2027</v>
      </c>
      <c r="D12" s="58">
        <v>1551.7365214062804</v>
      </c>
      <c r="E12" s="58">
        <v>276.8577845270438</v>
      </c>
      <c r="F12" s="61">
        <v>565.86844823248816</v>
      </c>
      <c r="G12" s="58">
        <v>3829.5502355630088</v>
      </c>
      <c r="H12" s="58">
        <v>0</v>
      </c>
      <c r="I12" s="58">
        <v>0</v>
      </c>
      <c r="O12" s="62">
        <v>2027</v>
      </c>
      <c r="P12" s="60">
        <f t="shared" si="0"/>
        <v>27393.363772691951</v>
      </c>
    </row>
    <row r="13" spans="1:16" x14ac:dyDescent="0.35">
      <c r="C13" s="61">
        <v>2028</v>
      </c>
      <c r="D13" s="58">
        <v>1420.0067353980894</v>
      </c>
      <c r="E13" s="58">
        <v>270.07639044384689</v>
      </c>
      <c r="F13" s="61">
        <v>552.00798570922188</v>
      </c>
      <c r="G13" s="58">
        <v>3735.748685597137</v>
      </c>
      <c r="H13" s="58">
        <v>0</v>
      </c>
      <c r="I13" s="58">
        <v>0</v>
      </c>
      <c r="O13" s="62">
        <v>2028</v>
      </c>
      <c r="P13" s="60">
        <f t="shared" si="0"/>
        <v>26066.337499787434</v>
      </c>
    </row>
    <row r="14" spans="1:16" x14ac:dyDescent="0.35">
      <c r="C14" s="61">
        <v>2029</v>
      </c>
      <c r="D14" s="58">
        <v>1288.276949389897</v>
      </c>
      <c r="E14" s="58">
        <v>263.29499636065009</v>
      </c>
      <c r="F14" s="61">
        <v>538.1475231859547</v>
      </c>
      <c r="G14" s="58">
        <v>3641.9471356312756</v>
      </c>
      <c r="H14" s="58">
        <v>0</v>
      </c>
      <c r="I14" s="58">
        <v>0</v>
      </c>
      <c r="O14" s="62">
        <v>2029</v>
      </c>
      <c r="P14" s="60">
        <f t="shared" si="0"/>
        <v>24739.311226882899</v>
      </c>
    </row>
    <row r="15" spans="1:16" x14ac:dyDescent="0.35">
      <c r="C15" s="61">
        <v>2030</v>
      </c>
      <c r="D15" s="58">
        <v>1156.5471633817062</v>
      </c>
      <c r="E15" s="58">
        <v>256.51360227745289</v>
      </c>
      <c r="F15" s="61">
        <v>524.28706066268887</v>
      </c>
      <c r="G15" s="58">
        <v>3548.145585665402</v>
      </c>
      <c r="H15" s="58">
        <v>0</v>
      </c>
      <c r="I15" s="58">
        <v>0</v>
      </c>
      <c r="O15" s="62">
        <v>2030</v>
      </c>
      <c r="P15" s="60">
        <f t="shared" si="0"/>
        <v>23412.284953978389</v>
      </c>
    </row>
    <row r="16" spans="1:16" ht="15.75" customHeight="1" x14ac:dyDescent="0.35">
      <c r="B16" s="90" t="s">
        <v>99</v>
      </c>
      <c r="C16" s="61">
        <v>2031</v>
      </c>
      <c r="D16" s="58">
        <v>1142.6777170464579</v>
      </c>
      <c r="E16" s="58">
        <v>253.30718224898507</v>
      </c>
      <c r="F16" s="61">
        <v>517.73347240440455</v>
      </c>
      <c r="G16" s="58">
        <v>3503.7937658445899</v>
      </c>
      <c r="H16" s="58">
        <v>0</v>
      </c>
      <c r="I16" s="58">
        <v>0</v>
      </c>
      <c r="O16" s="62">
        <v>2031</v>
      </c>
      <c r="P16" s="60">
        <f t="shared" si="0"/>
        <v>23123.743144502812</v>
      </c>
    </row>
    <row r="17" spans="2:16" x14ac:dyDescent="0.35">
      <c r="B17" s="90"/>
      <c r="C17" s="61">
        <v>2032</v>
      </c>
      <c r="D17" s="58">
        <v>1128.8082707112105</v>
      </c>
      <c r="E17" s="58">
        <v>250.10076222051654</v>
      </c>
      <c r="F17" s="61">
        <v>511.17988414612154</v>
      </c>
      <c r="G17" s="58">
        <v>3459.4419460237673</v>
      </c>
      <c r="H17" s="58">
        <v>0</v>
      </c>
      <c r="I17" s="58">
        <v>0</v>
      </c>
      <c r="O17" s="62">
        <v>2032</v>
      </c>
      <c r="P17" s="60">
        <f t="shared" si="0"/>
        <v>22835.201335027254</v>
      </c>
    </row>
    <row r="18" spans="2:16" x14ac:dyDescent="0.35">
      <c r="B18" s="90"/>
      <c r="C18" s="61">
        <v>2033</v>
      </c>
      <c r="D18" s="58">
        <v>1114.9388243759622</v>
      </c>
      <c r="E18" s="58">
        <v>246.8943421920485</v>
      </c>
      <c r="F18" s="61">
        <v>504.6262958878383</v>
      </c>
      <c r="G18" s="58">
        <v>3415.0901262029543</v>
      </c>
      <c r="H18" s="58">
        <v>0</v>
      </c>
      <c r="I18" s="58">
        <v>0</v>
      </c>
      <c r="O18" s="62">
        <v>2033</v>
      </c>
      <c r="P18" s="60">
        <f t="shared" si="0"/>
        <v>22546.659525551699</v>
      </c>
    </row>
    <row r="19" spans="2:16" x14ac:dyDescent="0.35">
      <c r="B19" s="90"/>
      <c r="C19" s="61">
        <v>2034</v>
      </c>
      <c r="D19" s="58">
        <v>1101.0693780407141</v>
      </c>
      <c r="E19" s="58">
        <v>243.68792216358023</v>
      </c>
      <c r="F19" s="61">
        <v>498.07270762955392</v>
      </c>
      <c r="G19" s="58">
        <v>3370.7383063821403</v>
      </c>
      <c r="H19" s="58">
        <v>0</v>
      </c>
      <c r="I19" s="58">
        <v>0</v>
      </c>
      <c r="O19" s="62">
        <v>2034</v>
      </c>
      <c r="P19" s="60">
        <f t="shared" si="0"/>
        <v>22258.117716076118</v>
      </c>
    </row>
    <row r="20" spans="2:16" x14ac:dyDescent="0.35">
      <c r="B20" s="90"/>
      <c r="C20" s="61">
        <v>2035</v>
      </c>
      <c r="D20" s="58">
        <v>1087.1999317054658</v>
      </c>
      <c r="E20" s="58">
        <v>240.48150213511207</v>
      </c>
      <c r="F20" s="61">
        <v>491.51911937127102</v>
      </c>
      <c r="G20" s="58">
        <v>3326.3864865613205</v>
      </c>
      <c r="H20" s="58">
        <v>0</v>
      </c>
      <c r="I20" s="58">
        <v>0</v>
      </c>
      <c r="O20" s="62">
        <v>2035</v>
      </c>
      <c r="P20" s="60">
        <f t="shared" si="0"/>
        <v>21969.575906600563</v>
      </c>
    </row>
    <row r="21" spans="2:16" x14ac:dyDescent="0.35">
      <c r="B21" s="90"/>
      <c r="C21" s="61">
        <v>2036</v>
      </c>
      <c r="D21" s="58">
        <v>1073.3304853702177</v>
      </c>
      <c r="E21" s="58">
        <v>237.27508210664374</v>
      </c>
      <c r="F21" s="61">
        <v>484.96553111298749</v>
      </c>
      <c r="G21" s="58">
        <v>3282.0346667405029</v>
      </c>
      <c r="H21" s="58">
        <v>0</v>
      </c>
      <c r="I21" s="58">
        <v>0</v>
      </c>
      <c r="O21" s="62">
        <v>2036</v>
      </c>
      <c r="P21" s="60">
        <f t="shared" si="0"/>
        <v>21681.034097124997</v>
      </c>
    </row>
    <row r="22" spans="2:16" x14ac:dyDescent="0.35">
      <c r="B22" s="90"/>
      <c r="C22" s="61">
        <v>2037</v>
      </c>
      <c r="D22" s="58">
        <v>1059.4610390349694</v>
      </c>
      <c r="E22" s="58">
        <v>234.06866207817603</v>
      </c>
      <c r="F22" s="61">
        <v>478.411942854703</v>
      </c>
      <c r="G22" s="58">
        <v>3237.682846919688</v>
      </c>
      <c r="H22" s="58">
        <v>0</v>
      </c>
      <c r="I22" s="58">
        <v>0</v>
      </c>
      <c r="O22" s="62">
        <v>2037</v>
      </c>
      <c r="P22" s="60">
        <f t="shared" si="0"/>
        <v>21392.492287649413</v>
      </c>
    </row>
    <row r="23" spans="2:16" x14ac:dyDescent="0.35">
      <c r="B23" s="90"/>
      <c r="C23" s="61">
        <v>2038</v>
      </c>
      <c r="D23" s="58">
        <v>1045.5915926997209</v>
      </c>
      <c r="E23" s="58">
        <v>230.86224204970773</v>
      </c>
      <c r="F23" s="61">
        <v>471.85835459641964</v>
      </c>
      <c r="G23" s="58">
        <v>3193.3310270988741</v>
      </c>
      <c r="H23" s="58">
        <v>0</v>
      </c>
      <c r="I23" s="58">
        <v>0</v>
      </c>
      <c r="O23" s="62">
        <v>2038</v>
      </c>
      <c r="P23" s="60">
        <f t="shared" si="0"/>
        <v>21103.950478173851</v>
      </c>
    </row>
    <row r="24" spans="2:16" x14ac:dyDescent="0.35">
      <c r="B24" s="90"/>
      <c r="C24" s="61">
        <v>2039</v>
      </c>
      <c r="D24" s="58">
        <v>1031.722146364473</v>
      </c>
      <c r="E24" s="58">
        <v>227.65582202123946</v>
      </c>
      <c r="F24" s="61">
        <v>465.30476633813601</v>
      </c>
      <c r="G24" s="58">
        <v>3148.9792072780551</v>
      </c>
      <c r="H24" s="58">
        <v>0</v>
      </c>
      <c r="I24" s="58">
        <v>0</v>
      </c>
      <c r="O24" s="62">
        <v>2039</v>
      </c>
      <c r="P24" s="60">
        <f t="shared" si="0"/>
        <v>20815.408668698285</v>
      </c>
    </row>
    <row r="25" spans="2:16" x14ac:dyDescent="0.35">
      <c r="B25" s="90"/>
      <c r="C25" s="61">
        <v>2040</v>
      </c>
      <c r="D25" s="58">
        <v>1017.8527000292247</v>
      </c>
      <c r="E25" s="58">
        <v>224.44940199277161</v>
      </c>
      <c r="F25" s="61">
        <v>458.75117807985254</v>
      </c>
      <c r="G25" s="58">
        <v>3104.6273874572339</v>
      </c>
      <c r="H25" s="58">
        <v>0</v>
      </c>
      <c r="I25" s="58">
        <v>0</v>
      </c>
      <c r="O25" s="62">
        <v>2040</v>
      </c>
      <c r="P25" s="60">
        <f t="shared" si="0"/>
        <v>20526.866859222715</v>
      </c>
    </row>
    <row r="26" spans="2:16" x14ac:dyDescent="0.35">
      <c r="B26" s="90"/>
      <c r="C26" s="61">
        <v>2041</v>
      </c>
      <c r="D26" s="58">
        <v>1003.9832536939767</v>
      </c>
      <c r="E26" s="58">
        <v>221.24298196430331</v>
      </c>
      <c r="F26" s="61">
        <v>452.1975898215693</v>
      </c>
      <c r="G26" s="58">
        <v>3060.2755676364077</v>
      </c>
      <c r="H26" s="58">
        <v>0</v>
      </c>
      <c r="I26" s="58">
        <v>0</v>
      </c>
      <c r="O26" s="62">
        <v>2041</v>
      </c>
      <c r="P26" s="60">
        <f t="shared" si="0"/>
        <v>20238.325049747145</v>
      </c>
    </row>
    <row r="27" spans="2:16" x14ac:dyDescent="0.35">
      <c r="B27" s="90"/>
      <c r="C27" s="61">
        <v>2042</v>
      </c>
      <c r="D27" s="58">
        <v>990.11380735872854</v>
      </c>
      <c r="E27" s="58">
        <v>218.03656193583504</v>
      </c>
      <c r="F27" s="61">
        <v>445.64400156328571</v>
      </c>
      <c r="G27" s="58">
        <v>3015.9237478155956</v>
      </c>
      <c r="H27" s="58">
        <v>0</v>
      </c>
      <c r="I27" s="58">
        <v>0</v>
      </c>
      <c r="O27" s="62">
        <v>2042</v>
      </c>
      <c r="P27" s="60">
        <f t="shared" si="0"/>
        <v>19949.783240271587</v>
      </c>
    </row>
    <row r="28" spans="2:16" x14ac:dyDescent="0.35">
      <c r="B28" s="90"/>
      <c r="C28" s="61">
        <v>2043</v>
      </c>
      <c r="D28" s="58">
        <v>976.24436102348022</v>
      </c>
      <c r="E28" s="58">
        <v>214.83014190736708</v>
      </c>
      <c r="F28" s="61">
        <v>439.09041330500213</v>
      </c>
      <c r="G28" s="58">
        <v>2971.5719279947698</v>
      </c>
      <c r="H28" s="58">
        <v>0</v>
      </c>
      <c r="I28" s="58">
        <v>0</v>
      </c>
      <c r="O28" s="62">
        <v>2043</v>
      </c>
      <c r="P28" s="60">
        <f t="shared" si="0"/>
        <v>19661.24143079601</v>
      </c>
    </row>
    <row r="29" spans="2:16" x14ac:dyDescent="0.35">
      <c r="B29" s="90"/>
      <c r="C29" s="61">
        <v>2044</v>
      </c>
      <c r="D29" s="58">
        <v>962.3749146882318</v>
      </c>
      <c r="E29" s="58">
        <v>211.62372187889903</v>
      </c>
      <c r="F29" s="61">
        <v>432.53682504671883</v>
      </c>
      <c r="G29" s="58">
        <v>2927.2201081739613</v>
      </c>
      <c r="H29" s="58">
        <v>0</v>
      </c>
      <c r="I29" s="58">
        <v>0</v>
      </c>
      <c r="O29" s="62">
        <v>2044</v>
      </c>
      <c r="P29" s="60">
        <f t="shared" si="0"/>
        <v>19372.699621320458</v>
      </c>
    </row>
    <row r="30" spans="2:16" x14ac:dyDescent="0.35">
      <c r="B30" s="90"/>
      <c r="C30" s="61">
        <v>2045</v>
      </c>
      <c r="D30" s="58">
        <v>948.50546835298394</v>
      </c>
      <c r="E30" s="58">
        <v>208.41730185043056</v>
      </c>
      <c r="F30" s="61">
        <v>425.98323678843451</v>
      </c>
      <c r="G30" s="58">
        <v>2882.8682883531455</v>
      </c>
      <c r="H30" s="58">
        <v>0</v>
      </c>
      <c r="I30" s="58">
        <v>0</v>
      </c>
      <c r="O30" s="62">
        <v>2045</v>
      </c>
      <c r="P30" s="60">
        <f t="shared" si="0"/>
        <v>19084.157811844874</v>
      </c>
    </row>
    <row r="31" spans="2:16" x14ac:dyDescent="0.35">
      <c r="B31" s="90"/>
      <c r="C31" s="61">
        <v>2046</v>
      </c>
      <c r="D31" s="58">
        <v>934.63602201773551</v>
      </c>
      <c r="E31" s="58">
        <v>205.21088182196249</v>
      </c>
      <c r="F31" s="61">
        <v>419.42964853015144</v>
      </c>
      <c r="G31" s="58">
        <v>2838.5164685323257</v>
      </c>
      <c r="H31" s="58">
        <v>0</v>
      </c>
      <c r="I31" s="58">
        <v>0</v>
      </c>
      <c r="O31" s="62">
        <v>2046</v>
      </c>
      <c r="P31" s="60">
        <f t="shared" si="0"/>
        <v>18795.616002369316</v>
      </c>
    </row>
    <row r="32" spans="2:16" x14ac:dyDescent="0.35">
      <c r="B32" s="90"/>
      <c r="C32" s="61">
        <v>2047</v>
      </c>
      <c r="D32" s="58">
        <v>920.76657568248777</v>
      </c>
      <c r="E32" s="58">
        <v>202.00446179349424</v>
      </c>
      <c r="F32" s="61">
        <v>412.87606027186712</v>
      </c>
      <c r="G32" s="58">
        <v>2794.164648711509</v>
      </c>
      <c r="H32" s="58">
        <v>0</v>
      </c>
      <c r="I32" s="58">
        <v>0</v>
      </c>
      <c r="O32" s="62">
        <v>2047</v>
      </c>
      <c r="P32" s="60">
        <f t="shared" si="0"/>
        <v>18507.074192893739</v>
      </c>
    </row>
    <row r="33" spans="2:16" x14ac:dyDescent="0.35">
      <c r="B33" s="90"/>
      <c r="C33" s="61">
        <v>2048</v>
      </c>
      <c r="D33" s="58">
        <v>906.89712934723991</v>
      </c>
      <c r="E33" s="58">
        <v>198.79804176502611</v>
      </c>
      <c r="F33" s="61">
        <v>406.32247201358427</v>
      </c>
      <c r="G33" s="58">
        <v>2749.8128288906892</v>
      </c>
      <c r="H33" s="58">
        <v>0</v>
      </c>
      <c r="I33" s="58">
        <v>0</v>
      </c>
      <c r="O33" s="62">
        <v>2048</v>
      </c>
      <c r="P33" s="60">
        <f t="shared" si="0"/>
        <v>18218.532383418184</v>
      </c>
    </row>
    <row r="34" spans="2:16" x14ac:dyDescent="0.35">
      <c r="B34" s="90"/>
      <c r="C34" s="61">
        <v>2049</v>
      </c>
      <c r="D34" s="58">
        <v>893.02768301199103</v>
      </c>
      <c r="E34" s="58">
        <v>195.59162173655798</v>
      </c>
      <c r="F34" s="61">
        <v>399.76888375530064</v>
      </c>
      <c r="G34" s="58">
        <v>2705.4610090698802</v>
      </c>
      <c r="H34" s="58">
        <v>0</v>
      </c>
      <c r="I34" s="58">
        <v>0</v>
      </c>
      <c r="O34" s="62">
        <v>2049</v>
      </c>
      <c r="P34" s="60">
        <f t="shared" si="0"/>
        <v>17929.990573942621</v>
      </c>
    </row>
    <row r="35" spans="2:16" x14ac:dyDescent="0.35">
      <c r="B35" s="90"/>
      <c r="C35" s="61">
        <v>2050</v>
      </c>
      <c r="D35" s="58">
        <v>879.15823667674272</v>
      </c>
      <c r="E35" s="58">
        <v>192.3852017080898</v>
      </c>
      <c r="F35" s="61">
        <v>393.21529549701648</v>
      </c>
      <c r="G35" s="58">
        <v>2661.1091892490467</v>
      </c>
      <c r="H35" s="64">
        <v>0</v>
      </c>
      <c r="I35" s="64">
        <v>0</v>
      </c>
      <c r="O35" s="62">
        <v>2050</v>
      </c>
      <c r="P35" s="60">
        <f t="shared" si="0"/>
        <v>17641.448764467026</v>
      </c>
    </row>
  </sheetData>
  <mergeCells count="3">
    <mergeCell ref="C2:I2"/>
    <mergeCell ref="L2:P2"/>
    <mergeCell ref="B16:B3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429A-225C-4253-A9CB-19FDA7DFA2AE}">
  <dimension ref="A1:P35"/>
  <sheetViews>
    <sheetView zoomScale="55" zoomScaleNormal="55" workbookViewId="0">
      <selection activeCell="D4" sqref="D4:G35"/>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102</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K4" s="58"/>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K5" s="58"/>
      <c r="M5" s="59" t="s">
        <v>16</v>
      </c>
      <c r="N5" s="13">
        <v>5</v>
      </c>
      <c r="O5" s="62">
        <v>2020</v>
      </c>
      <c r="P5" s="60">
        <f t="shared" ref="P5:P35" si="0">D5*$N$4+E5*$N$5+F5*$N$6+G5</f>
        <v>37423.033718075509</v>
      </c>
    </row>
    <row r="6" spans="1:16" x14ac:dyDescent="0.35">
      <c r="C6" s="61">
        <v>2021</v>
      </c>
      <c r="D6" s="58">
        <v>2315.7524150555041</v>
      </c>
      <c r="E6" s="58">
        <v>311.9493945702643</v>
      </c>
      <c r="F6" s="58">
        <v>637.59204074428567</v>
      </c>
      <c r="G6" s="58">
        <v>4314.94414903694</v>
      </c>
      <c r="H6" s="58">
        <v>0</v>
      </c>
      <c r="I6" s="58">
        <v>0</v>
      </c>
      <c r="K6" s="58"/>
      <c r="M6" s="59" t="s">
        <v>17</v>
      </c>
      <c r="N6" s="13">
        <v>20</v>
      </c>
      <c r="O6" s="62">
        <v>2021</v>
      </c>
      <c r="P6" s="60">
        <f t="shared" si="0"/>
        <v>34836.798842162505</v>
      </c>
    </row>
    <row r="7" spans="1:16" x14ac:dyDescent="0.35">
      <c r="C7" s="61">
        <v>2022</v>
      </c>
      <c r="D7" s="58">
        <v>2147.7611184943148</v>
      </c>
      <c r="E7" s="58">
        <v>288.33034823015362</v>
      </c>
      <c r="F7" s="58">
        <v>589.31717238888962</v>
      </c>
      <c r="G7" s="58">
        <v>3988.2409478606792</v>
      </c>
      <c r="H7" s="58">
        <v>0</v>
      </c>
      <c r="I7" s="58">
        <v>0</v>
      </c>
      <c r="K7" s="58"/>
      <c r="O7" s="62">
        <v>2022</v>
      </c>
      <c r="P7" s="60">
        <f t="shared" si="0"/>
        <v>32250.563966249443</v>
      </c>
    </row>
    <row r="8" spans="1:16" x14ac:dyDescent="0.35">
      <c r="C8" s="61">
        <v>2023</v>
      </c>
      <c r="D8" s="58">
        <v>1979.7698219331221</v>
      </c>
      <c r="E8" s="58">
        <v>264.71130189004316</v>
      </c>
      <c r="F8" s="58">
        <v>541.04230403349379</v>
      </c>
      <c r="G8" s="58">
        <v>3661.5377466844648</v>
      </c>
      <c r="H8" s="58">
        <v>0</v>
      </c>
      <c r="I8" s="58">
        <v>0</v>
      </c>
      <c r="K8" s="58"/>
      <c r="O8" s="62">
        <v>2023</v>
      </c>
      <c r="P8" s="60">
        <f t="shared" si="0"/>
        <v>29664.32909033641</v>
      </c>
    </row>
    <row r="9" spans="1:16" x14ac:dyDescent="0.35">
      <c r="C9" s="61">
        <v>2024</v>
      </c>
      <c r="D9" s="58">
        <v>1811.7785253719321</v>
      </c>
      <c r="E9" s="58">
        <v>241.09225554993239</v>
      </c>
      <c r="F9" s="58">
        <v>492.76743567809791</v>
      </c>
      <c r="G9" s="58">
        <v>3334.8345455082454</v>
      </c>
      <c r="H9" s="58">
        <v>0</v>
      </c>
      <c r="I9" s="58">
        <v>0</v>
      </c>
      <c r="K9" s="58"/>
      <c r="O9" s="62">
        <v>2024</v>
      </c>
      <c r="P9" s="60">
        <f t="shared" si="0"/>
        <v>27078.094214423392</v>
      </c>
    </row>
    <row r="10" spans="1:16" x14ac:dyDescent="0.35">
      <c r="C10" s="61">
        <v>2025</v>
      </c>
      <c r="D10" s="58">
        <v>1643.7872288107396</v>
      </c>
      <c r="E10" s="58">
        <v>217.47320920982224</v>
      </c>
      <c r="F10" s="58">
        <v>444.49256732270277</v>
      </c>
      <c r="G10" s="58">
        <v>3008.1313443320087</v>
      </c>
      <c r="H10" s="58">
        <v>0</v>
      </c>
      <c r="I10" s="58">
        <v>0</v>
      </c>
      <c r="K10" s="58"/>
      <c r="O10" s="62">
        <v>2025</v>
      </c>
      <c r="P10" s="60">
        <f t="shared" si="0"/>
        <v>24491.859338510352</v>
      </c>
    </row>
    <row r="11" spans="1:16" x14ac:dyDescent="0.35">
      <c r="C11" s="61">
        <v>2026</v>
      </c>
      <c r="D11" s="58">
        <v>1486.1787353257871</v>
      </c>
      <c r="E11" s="58">
        <v>205.64481901147022</v>
      </c>
      <c r="F11" s="58">
        <v>420.31657090611594</v>
      </c>
      <c r="G11" s="58">
        <v>2844.5187713721766</v>
      </c>
      <c r="H11" s="58">
        <v>0</v>
      </c>
      <c r="I11" s="58">
        <v>0</v>
      </c>
      <c r="K11" s="58"/>
      <c r="O11" s="62">
        <v>2026</v>
      </c>
      <c r="P11" s="60">
        <f t="shared" si="0"/>
        <v>22682.325431832352</v>
      </c>
    </row>
    <row r="12" spans="1:16" x14ac:dyDescent="0.35">
      <c r="C12" s="61">
        <v>2027</v>
      </c>
      <c r="D12" s="58">
        <v>1328.5702418408332</v>
      </c>
      <c r="E12" s="58">
        <v>193.81642881311831</v>
      </c>
      <c r="F12" s="58">
        <v>396.14057448952997</v>
      </c>
      <c r="G12" s="58">
        <v>2680.9061984123432</v>
      </c>
      <c r="H12" s="58">
        <v>0</v>
      </c>
      <c r="I12" s="58">
        <v>0</v>
      </c>
      <c r="K12" s="58"/>
      <c r="O12" s="62">
        <v>2027</v>
      </c>
      <c r="P12" s="60">
        <f t="shared" si="0"/>
        <v>20872.791525154367</v>
      </c>
    </row>
    <row r="13" spans="1:16" x14ac:dyDescent="0.35">
      <c r="C13" s="61">
        <v>2028</v>
      </c>
      <c r="D13" s="58">
        <v>1170.9617483558804</v>
      </c>
      <c r="E13" s="58">
        <v>181.98803861476611</v>
      </c>
      <c r="F13" s="58">
        <v>371.96457807294428</v>
      </c>
      <c r="G13" s="58">
        <v>2517.2936254524993</v>
      </c>
      <c r="H13" s="58">
        <v>0</v>
      </c>
      <c r="I13" s="58">
        <v>0</v>
      </c>
      <c r="K13" s="58"/>
      <c r="O13" s="62">
        <v>2028</v>
      </c>
      <c r="P13" s="60">
        <f t="shared" si="0"/>
        <v>19063.257618476382</v>
      </c>
    </row>
    <row r="14" spans="1:16" x14ac:dyDescent="0.35">
      <c r="C14" s="61">
        <v>2029</v>
      </c>
      <c r="D14" s="58">
        <v>1013.3532548709276</v>
      </c>
      <c r="E14" s="58">
        <v>170.15964841641431</v>
      </c>
      <c r="F14" s="58">
        <v>347.78858165635802</v>
      </c>
      <c r="G14" s="58">
        <v>2353.6810524926586</v>
      </c>
      <c r="H14" s="58">
        <v>0</v>
      </c>
      <c r="I14" s="58">
        <v>0</v>
      </c>
      <c r="K14" s="58"/>
      <c r="O14" s="62">
        <v>2029</v>
      </c>
      <c r="P14" s="60">
        <f t="shared" si="0"/>
        <v>17253.723711798382</v>
      </c>
    </row>
    <row r="15" spans="1:16" x14ac:dyDescent="0.35">
      <c r="C15" s="61">
        <v>2030</v>
      </c>
      <c r="D15" s="58">
        <v>855.74476138597402</v>
      </c>
      <c r="E15" s="58">
        <v>158.33125821806252</v>
      </c>
      <c r="F15" s="58">
        <v>323.61258523977165</v>
      </c>
      <c r="G15" s="58">
        <v>2190.0684795328198</v>
      </c>
      <c r="H15" s="58">
        <v>0</v>
      </c>
      <c r="I15" s="58">
        <v>0</v>
      </c>
      <c r="K15" s="58"/>
      <c r="O15" s="62">
        <v>2030</v>
      </c>
      <c r="P15" s="60">
        <f t="shared" si="0"/>
        <v>15444.189805120384</v>
      </c>
    </row>
    <row r="16" spans="1:16" ht="15.75" customHeight="1" x14ac:dyDescent="0.35">
      <c r="B16" s="90" t="s">
        <v>99</v>
      </c>
      <c r="C16" s="61">
        <v>2031</v>
      </c>
      <c r="D16" s="58">
        <v>842.35814689905249</v>
      </c>
      <c r="E16" s="58">
        <v>155.23347273118733</v>
      </c>
      <c r="F16" s="58">
        <v>317.28103465899346</v>
      </c>
      <c r="G16" s="58">
        <v>2147.2193136289106</v>
      </c>
      <c r="H16" s="58">
        <v>0</v>
      </c>
      <c r="I16" s="58">
        <v>0</v>
      </c>
      <c r="K16" s="58"/>
      <c r="O16" s="62">
        <v>2031</v>
      </c>
      <c r="P16" s="60">
        <f t="shared" si="0"/>
        <v>15165.514398758085</v>
      </c>
    </row>
    <row r="17" spans="2:16" x14ac:dyDescent="0.35">
      <c r="B17" s="90"/>
      <c r="C17" s="61">
        <v>2032</v>
      </c>
      <c r="D17" s="58">
        <v>828.97153241213084</v>
      </c>
      <c r="E17" s="58">
        <v>152.13568724431207</v>
      </c>
      <c r="F17" s="58">
        <v>310.94948407821528</v>
      </c>
      <c r="G17" s="58">
        <v>2104.370147725017</v>
      </c>
      <c r="H17" s="58">
        <v>0</v>
      </c>
      <c r="I17" s="58">
        <v>0</v>
      </c>
      <c r="K17" s="58"/>
      <c r="O17" s="62">
        <v>2032</v>
      </c>
      <c r="P17" s="60">
        <f t="shared" si="0"/>
        <v>14886.838992395798</v>
      </c>
    </row>
    <row r="18" spans="2:16" x14ac:dyDescent="0.35">
      <c r="B18" s="90"/>
      <c r="C18" s="61">
        <v>2033</v>
      </c>
      <c r="D18" s="58">
        <v>815.58491792520874</v>
      </c>
      <c r="E18" s="58">
        <v>149.03790175743694</v>
      </c>
      <c r="F18" s="58">
        <v>304.61793349743709</v>
      </c>
      <c r="G18" s="58">
        <v>2061.5209818211138</v>
      </c>
      <c r="H18" s="58">
        <v>0</v>
      </c>
      <c r="I18" s="58">
        <v>0</v>
      </c>
      <c r="K18" s="58"/>
      <c r="O18" s="62">
        <v>2033</v>
      </c>
      <c r="P18" s="60">
        <f t="shared" si="0"/>
        <v>14608.163586033501</v>
      </c>
    </row>
    <row r="19" spans="2:16" x14ac:dyDescent="0.35">
      <c r="B19" s="90"/>
      <c r="C19" s="61">
        <v>2034</v>
      </c>
      <c r="D19" s="58">
        <v>802.19830343828698</v>
      </c>
      <c r="E19" s="58">
        <v>145.94011627056193</v>
      </c>
      <c r="F19" s="58">
        <v>298.28638291665891</v>
      </c>
      <c r="G19" s="58">
        <v>2018.671815917209</v>
      </c>
      <c r="H19" s="58">
        <v>0</v>
      </c>
      <c r="I19" s="58">
        <v>0</v>
      </c>
      <c r="K19" s="58"/>
      <c r="O19" s="62">
        <v>2034</v>
      </c>
      <c r="P19" s="60">
        <f t="shared" si="0"/>
        <v>14329.488179671207</v>
      </c>
    </row>
    <row r="20" spans="2:16" x14ac:dyDescent="0.35">
      <c r="B20" s="90"/>
      <c r="C20" s="61">
        <v>2035</v>
      </c>
      <c r="D20" s="58">
        <v>788.81168895136523</v>
      </c>
      <c r="E20" s="58">
        <v>142.84233078368672</v>
      </c>
      <c r="F20" s="58">
        <v>291.95483233588095</v>
      </c>
      <c r="G20" s="58">
        <v>1975.8226500133028</v>
      </c>
      <c r="H20" s="58">
        <v>0</v>
      </c>
      <c r="I20" s="58">
        <v>0</v>
      </c>
      <c r="K20" s="58"/>
      <c r="O20" s="62">
        <v>2035</v>
      </c>
      <c r="P20" s="60">
        <f t="shared" si="0"/>
        <v>14050.812773308911</v>
      </c>
    </row>
    <row r="21" spans="2:16" x14ac:dyDescent="0.35">
      <c r="B21" s="90"/>
      <c r="C21" s="61">
        <v>2036</v>
      </c>
      <c r="D21" s="58">
        <v>775.42507446444324</v>
      </c>
      <c r="E21" s="58">
        <v>139.74454529681168</v>
      </c>
      <c r="F21" s="58">
        <v>285.62328175510254</v>
      </c>
      <c r="G21" s="58">
        <v>1932.9734841093978</v>
      </c>
      <c r="H21" s="58">
        <v>0</v>
      </c>
      <c r="I21" s="58">
        <v>0</v>
      </c>
      <c r="K21" s="58"/>
      <c r="O21" s="62">
        <v>2036</v>
      </c>
      <c r="P21" s="60">
        <f t="shared" si="0"/>
        <v>13772.13736694661</v>
      </c>
    </row>
    <row r="22" spans="2:16" x14ac:dyDescent="0.35">
      <c r="B22" s="90"/>
      <c r="C22" s="61">
        <v>2037</v>
      </c>
      <c r="D22" s="58">
        <v>762.03845997752114</v>
      </c>
      <c r="E22" s="58">
        <v>136.6467598099365</v>
      </c>
      <c r="F22" s="58">
        <v>279.2917311743243</v>
      </c>
      <c r="G22" s="58">
        <v>1890.1243182055002</v>
      </c>
      <c r="H22" s="58">
        <v>0</v>
      </c>
      <c r="I22" s="58">
        <v>0</v>
      </c>
      <c r="K22" s="58"/>
      <c r="O22" s="62">
        <v>2037</v>
      </c>
      <c r="P22" s="60">
        <f t="shared" si="0"/>
        <v>13493.461960584318</v>
      </c>
    </row>
    <row r="23" spans="2:16" x14ac:dyDescent="0.35">
      <c r="B23" s="90"/>
      <c r="C23" s="61">
        <v>2038</v>
      </c>
      <c r="D23" s="58">
        <v>748.65184549059961</v>
      </c>
      <c r="E23" s="58">
        <v>133.54897432306137</v>
      </c>
      <c r="F23" s="58">
        <v>272.96018059354606</v>
      </c>
      <c r="G23" s="58">
        <v>1847.2751523015988</v>
      </c>
      <c r="H23" s="58">
        <v>0</v>
      </c>
      <c r="I23" s="58">
        <v>0</v>
      </c>
      <c r="K23" s="58"/>
      <c r="O23" s="62">
        <v>2038</v>
      </c>
      <c r="P23" s="60">
        <f t="shared" si="0"/>
        <v>13214.786554222024</v>
      </c>
    </row>
    <row r="24" spans="2:16" x14ac:dyDescent="0.35">
      <c r="B24" s="90"/>
      <c r="C24" s="61">
        <v>2039</v>
      </c>
      <c r="D24" s="58">
        <v>735.26523100367831</v>
      </c>
      <c r="E24" s="58">
        <v>130.45118883618613</v>
      </c>
      <c r="F24" s="58">
        <v>266.62863001276827</v>
      </c>
      <c r="G24" s="58">
        <v>1804.4259863976858</v>
      </c>
      <c r="H24" s="58">
        <v>0</v>
      </c>
      <c r="I24" s="58">
        <v>0</v>
      </c>
      <c r="K24" s="58"/>
      <c r="O24" s="62">
        <v>2039</v>
      </c>
      <c r="P24" s="60">
        <f t="shared" si="0"/>
        <v>12936.11114785973</v>
      </c>
    </row>
    <row r="25" spans="2:16" x14ac:dyDescent="0.35">
      <c r="B25" s="90"/>
      <c r="C25" s="61">
        <v>2040</v>
      </c>
      <c r="D25" s="58">
        <v>721.87861651675621</v>
      </c>
      <c r="E25" s="58">
        <v>127.35340334931111</v>
      </c>
      <c r="F25" s="58">
        <v>260.29707943198986</v>
      </c>
      <c r="G25" s="58">
        <v>1761.5768204937897</v>
      </c>
      <c r="H25" s="58">
        <v>0</v>
      </c>
      <c r="I25" s="58">
        <v>0</v>
      </c>
      <c r="K25" s="58"/>
      <c r="O25" s="62">
        <v>2040</v>
      </c>
      <c r="P25" s="60">
        <f t="shared" si="0"/>
        <v>12657.435741497437</v>
      </c>
    </row>
    <row r="26" spans="2:16" x14ac:dyDescent="0.35">
      <c r="B26" s="90"/>
      <c r="C26" s="61">
        <v>2041</v>
      </c>
      <c r="D26" s="58">
        <v>708.49200202983434</v>
      </c>
      <c r="E26" s="58">
        <v>124.25561786243584</v>
      </c>
      <c r="F26" s="58">
        <v>253.96552885121196</v>
      </c>
      <c r="G26" s="58">
        <v>1718.7276545898883</v>
      </c>
      <c r="H26" s="58">
        <v>0</v>
      </c>
      <c r="I26" s="58">
        <v>0</v>
      </c>
      <c r="K26" s="58"/>
      <c r="O26" s="62">
        <v>2041</v>
      </c>
      <c r="P26" s="60">
        <f t="shared" si="0"/>
        <v>12378.760335135146</v>
      </c>
    </row>
    <row r="27" spans="2:16" x14ac:dyDescent="0.35">
      <c r="B27" s="90"/>
      <c r="C27" s="61">
        <v>2042</v>
      </c>
      <c r="D27" s="58">
        <v>695.10538754291269</v>
      </c>
      <c r="E27" s="58">
        <v>121.15783237556076</v>
      </c>
      <c r="F27" s="58">
        <v>247.63397827043372</v>
      </c>
      <c r="G27" s="58">
        <v>1675.8784886859828</v>
      </c>
      <c r="H27" s="58">
        <v>0</v>
      </c>
      <c r="I27" s="58">
        <v>0</v>
      </c>
      <c r="K27" s="58"/>
      <c r="O27" s="62">
        <v>2042</v>
      </c>
      <c r="P27" s="60">
        <f t="shared" si="0"/>
        <v>12100.084928772851</v>
      </c>
    </row>
    <row r="28" spans="2:16" x14ac:dyDescent="0.35">
      <c r="B28" s="90"/>
      <c r="C28" s="61">
        <v>2043</v>
      </c>
      <c r="D28" s="58">
        <v>681.71877305599082</v>
      </c>
      <c r="E28" s="58">
        <v>118.06004688868566</v>
      </c>
      <c r="F28" s="58">
        <v>241.30242768965562</v>
      </c>
      <c r="G28" s="58">
        <v>1633.0293227820823</v>
      </c>
      <c r="H28" s="58">
        <v>0</v>
      </c>
      <c r="I28" s="58">
        <v>0</v>
      </c>
      <c r="K28" s="58"/>
      <c r="O28" s="62">
        <v>2043</v>
      </c>
      <c r="P28" s="60">
        <f t="shared" si="0"/>
        <v>11821.409522410559</v>
      </c>
    </row>
    <row r="29" spans="2:16" x14ac:dyDescent="0.35">
      <c r="B29" s="90"/>
      <c r="C29" s="61">
        <v>2044</v>
      </c>
      <c r="D29" s="58">
        <v>668.33215856906929</v>
      </c>
      <c r="E29" s="58">
        <v>114.96226140181042</v>
      </c>
      <c r="F29" s="58">
        <v>234.97087710887729</v>
      </c>
      <c r="G29" s="58">
        <v>1590.1801568781777</v>
      </c>
      <c r="H29" s="58">
        <v>0</v>
      </c>
      <c r="I29" s="58">
        <v>0</v>
      </c>
      <c r="K29" s="58"/>
      <c r="O29" s="62">
        <v>2044</v>
      </c>
      <c r="P29" s="60">
        <f t="shared" si="0"/>
        <v>11542.734116048261</v>
      </c>
    </row>
    <row r="30" spans="2:16" x14ac:dyDescent="0.35">
      <c r="B30" s="90"/>
      <c r="C30" s="61">
        <v>2045</v>
      </c>
      <c r="D30" s="58">
        <v>654.94554408214719</v>
      </c>
      <c r="E30" s="58">
        <v>111.86447591493524</v>
      </c>
      <c r="F30" s="58">
        <v>228.63932652809919</v>
      </c>
      <c r="G30" s="58">
        <v>1547.3309909742759</v>
      </c>
      <c r="H30" s="58">
        <v>0</v>
      </c>
      <c r="I30" s="58">
        <v>0</v>
      </c>
      <c r="K30" s="58"/>
      <c r="O30" s="62">
        <v>2045</v>
      </c>
      <c r="P30" s="60">
        <f t="shared" si="0"/>
        <v>11264.058709685965</v>
      </c>
    </row>
    <row r="31" spans="2:16" x14ac:dyDescent="0.35">
      <c r="B31" s="90"/>
      <c r="C31" s="61">
        <v>2046</v>
      </c>
      <c r="D31" s="58">
        <v>641.55892959522555</v>
      </c>
      <c r="E31" s="58">
        <v>108.76669042806009</v>
      </c>
      <c r="F31" s="58">
        <v>222.30777594732103</v>
      </c>
      <c r="G31" s="58">
        <v>1504.4818250703738</v>
      </c>
      <c r="H31" s="58">
        <v>0</v>
      </c>
      <c r="I31" s="58">
        <v>0</v>
      </c>
      <c r="K31" s="58"/>
      <c r="O31" s="62">
        <v>2046</v>
      </c>
      <c r="P31" s="60">
        <f t="shared" si="0"/>
        <v>10985.383303323673</v>
      </c>
    </row>
    <row r="32" spans="2:16" x14ac:dyDescent="0.35">
      <c r="B32" s="90"/>
      <c r="C32" s="61">
        <v>2047</v>
      </c>
      <c r="D32" s="58">
        <v>628.17231510830356</v>
      </c>
      <c r="E32" s="58">
        <v>105.66890494118502</v>
      </c>
      <c r="F32" s="58">
        <v>215.97622536654293</v>
      </c>
      <c r="G32" s="58">
        <v>1461.632659166469</v>
      </c>
      <c r="H32" s="58">
        <v>0</v>
      </c>
      <c r="I32" s="58">
        <v>0</v>
      </c>
      <c r="K32" s="58"/>
      <c r="O32" s="62">
        <v>2047</v>
      </c>
      <c r="P32" s="60">
        <f t="shared" si="0"/>
        <v>10706.707896961379</v>
      </c>
    </row>
    <row r="33" spans="2:16" x14ac:dyDescent="0.35">
      <c r="B33" s="90"/>
      <c r="C33" s="61">
        <v>2048</v>
      </c>
      <c r="D33" s="58">
        <v>614.78570062138181</v>
      </c>
      <c r="E33" s="58">
        <v>102.57111945430991</v>
      </c>
      <c r="F33" s="58">
        <v>209.64467478576492</v>
      </c>
      <c r="G33" s="58">
        <v>1418.7834932625626</v>
      </c>
      <c r="H33" s="58">
        <v>0</v>
      </c>
      <c r="I33" s="58">
        <v>0</v>
      </c>
      <c r="K33" s="58"/>
      <c r="O33" s="62">
        <v>2048</v>
      </c>
      <c r="P33" s="60">
        <f t="shared" si="0"/>
        <v>10428.032490599084</v>
      </c>
    </row>
    <row r="34" spans="2:16" x14ac:dyDescent="0.35">
      <c r="B34" s="90"/>
      <c r="C34" s="61">
        <v>2049</v>
      </c>
      <c r="D34" s="58">
        <v>601.39908613446016</v>
      </c>
      <c r="E34" s="58">
        <v>99.473333967434755</v>
      </c>
      <c r="F34" s="58">
        <v>203.31312420498668</v>
      </c>
      <c r="G34" s="58">
        <v>1375.9343273586599</v>
      </c>
      <c r="H34" s="58">
        <v>0</v>
      </c>
      <c r="I34" s="58">
        <v>0</v>
      </c>
      <c r="K34" s="58"/>
      <c r="O34" s="62">
        <v>2049</v>
      </c>
      <c r="P34" s="60">
        <f t="shared" si="0"/>
        <v>10149.357084236788</v>
      </c>
    </row>
    <row r="35" spans="2:16" x14ac:dyDescent="0.35">
      <c r="B35" s="90"/>
      <c r="C35" s="61">
        <v>2050</v>
      </c>
      <c r="D35" s="58">
        <v>588.0124716475384</v>
      </c>
      <c r="E35" s="58">
        <v>96.375548480559772</v>
      </c>
      <c r="F35" s="58">
        <v>196.98157362420889</v>
      </c>
      <c r="G35" s="58">
        <v>1333.0851614547626</v>
      </c>
      <c r="H35" s="64">
        <v>0</v>
      </c>
      <c r="I35" s="64">
        <v>0</v>
      </c>
      <c r="K35" s="58"/>
      <c r="O35" s="62">
        <v>2050</v>
      </c>
      <c r="P35" s="60">
        <f t="shared" si="0"/>
        <v>9870.6816778745069</v>
      </c>
    </row>
  </sheetData>
  <mergeCells count="3">
    <mergeCell ref="C2:I2"/>
    <mergeCell ref="L2:P2"/>
    <mergeCell ref="B16:B3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1D81-82D0-4D13-93AF-4BC6BAE18FE9}">
  <dimension ref="A1:P35"/>
  <sheetViews>
    <sheetView zoomScale="55" zoomScaleNormal="55" workbookViewId="0">
      <selection activeCell="D4" sqref="D4:G35"/>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103</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2321.2605569462407</v>
      </c>
      <c r="E6" s="58">
        <v>306.54940274160822</v>
      </c>
      <c r="F6" s="58">
        <v>657.4430406809347</v>
      </c>
      <c r="G6" s="58">
        <v>4467.9255995299727</v>
      </c>
      <c r="H6" s="58">
        <v>0</v>
      </c>
      <c r="I6" s="58">
        <v>0</v>
      </c>
      <c r="M6" s="59" t="s">
        <v>17</v>
      </c>
      <c r="N6" s="13">
        <v>20</v>
      </c>
      <c r="O6" s="62">
        <v>2021</v>
      </c>
      <c r="P6" s="60">
        <f t="shared" si="0"/>
        <v>35398.357325480392</v>
      </c>
    </row>
    <row r="7" spans="1:16" x14ac:dyDescent="0.35">
      <c r="C7" s="61">
        <v>2022</v>
      </c>
      <c r="D7" s="58">
        <v>2158.9277650337658</v>
      </c>
      <c r="E7" s="58">
        <v>277.5110029762937</v>
      </c>
      <c r="F7" s="58">
        <v>629.0047215241766</v>
      </c>
      <c r="G7" s="58">
        <v>4293.1474094450168</v>
      </c>
      <c r="H7" s="58">
        <v>0</v>
      </c>
      <c r="I7" s="58">
        <v>0</v>
      </c>
      <c r="O7" s="62">
        <v>2022</v>
      </c>
      <c r="P7" s="60">
        <f t="shared" si="0"/>
        <v>33373.291210046373</v>
      </c>
    </row>
    <row r="8" spans="1:16" x14ac:dyDescent="0.35">
      <c r="C8" s="61">
        <v>2023</v>
      </c>
      <c r="D8" s="58">
        <v>1999.3035129917548</v>
      </c>
      <c r="E8" s="58">
        <v>248.98423019252215</v>
      </c>
      <c r="F8" s="58">
        <v>605.39729572326598</v>
      </c>
      <c r="G8" s="58">
        <v>4147.2229164135961</v>
      </c>
      <c r="H8" s="58">
        <v>0</v>
      </c>
      <c r="I8" s="58">
        <v>0</v>
      </c>
      <c r="O8" s="62">
        <v>2023</v>
      </c>
      <c r="P8" s="60">
        <f t="shared" si="0"/>
        <v>31495.214572783811</v>
      </c>
    </row>
    <row r="9" spans="1:16" x14ac:dyDescent="0.35">
      <c r="C9" s="61">
        <v>2024</v>
      </c>
      <c r="D9" s="58">
        <v>1841.7791357654594</v>
      </c>
      <c r="E9" s="58">
        <v>220.86351081698072</v>
      </c>
      <c r="F9" s="58">
        <v>585.59078160137324</v>
      </c>
      <c r="G9" s="58">
        <v>4024.191215458407</v>
      </c>
      <c r="H9" s="58">
        <v>0</v>
      </c>
      <c r="I9" s="58">
        <v>0</v>
      </c>
      <c r="O9" s="62">
        <v>2024</v>
      </c>
      <c r="P9" s="60">
        <f t="shared" si="0"/>
        <v>29732.778351928991</v>
      </c>
    </row>
    <row r="10" spans="1:16" x14ac:dyDescent="0.35">
      <c r="C10" s="61">
        <v>2025</v>
      </c>
      <c r="D10" s="58">
        <v>1685.8840285151675</v>
      </c>
      <c r="E10" s="58">
        <v>193.06395428951578</v>
      </c>
      <c r="F10" s="58">
        <v>568.76951060085901</v>
      </c>
      <c r="G10" s="58">
        <v>3919.2618477177862</v>
      </c>
      <c r="H10" s="58">
        <v>0</v>
      </c>
      <c r="I10" s="58">
        <v>0</v>
      </c>
      <c r="O10" s="62">
        <v>2025</v>
      </c>
      <c r="P10" s="60">
        <f t="shared" si="0"/>
        <v>28061.160030788717</v>
      </c>
    </row>
    <row r="11" spans="1:16" x14ac:dyDescent="0.35">
      <c r="C11" s="61">
        <v>2026</v>
      </c>
      <c r="D11" s="58">
        <v>1531.8460518440552</v>
      </c>
      <c r="E11" s="58">
        <v>181.37494358013601</v>
      </c>
      <c r="F11" s="58">
        <v>555.44183984638732</v>
      </c>
      <c r="G11" s="58">
        <v>3835.8210387721242</v>
      </c>
      <c r="H11" s="58">
        <v>0</v>
      </c>
      <c r="I11" s="58">
        <v>0</v>
      </c>
      <c r="O11" s="62">
        <v>2026</v>
      </c>
      <c r="P11" s="60">
        <f t="shared" si="0"/>
        <v>26574.454916508937</v>
      </c>
    </row>
    <row r="12" spans="1:16" x14ac:dyDescent="0.35">
      <c r="C12" s="61">
        <v>2027</v>
      </c>
      <c r="D12" s="58">
        <v>1378.4797938135646</v>
      </c>
      <c r="E12" s="58">
        <v>171.1220552520102</v>
      </c>
      <c r="F12" s="58">
        <v>543.35105228729651</v>
      </c>
      <c r="G12" s="58">
        <v>3759.9010672324785</v>
      </c>
      <c r="H12" s="58">
        <v>0</v>
      </c>
      <c r="I12" s="58">
        <v>0</v>
      </c>
      <c r="O12" s="62">
        <v>2027</v>
      </c>
      <c r="P12" s="60">
        <f t="shared" si="0"/>
        <v>25131.89094593341</v>
      </c>
    </row>
    <row r="13" spans="1:16" x14ac:dyDescent="0.35">
      <c r="C13" s="61">
        <v>2028</v>
      </c>
      <c r="D13" s="58">
        <v>1225.7069845755325</v>
      </c>
      <c r="E13" s="58">
        <v>162.62901117411732</v>
      </c>
      <c r="F13" s="58">
        <v>532.36256844997365</v>
      </c>
      <c r="G13" s="58">
        <v>3690.715358268837</v>
      </c>
      <c r="H13" s="58">
        <v>0</v>
      </c>
      <c r="I13" s="58">
        <v>0</v>
      </c>
      <c r="O13" s="62">
        <v>2028</v>
      </c>
      <c r="P13" s="60">
        <f t="shared" si="0"/>
        <v>23731.060675167628</v>
      </c>
    </row>
    <row r="14" spans="1:16" x14ac:dyDescent="0.35">
      <c r="C14" s="61">
        <v>2029</v>
      </c>
      <c r="D14" s="58">
        <v>1072.8745807757998</v>
      </c>
      <c r="E14" s="58">
        <v>154.83430950055694</v>
      </c>
      <c r="F14" s="58">
        <v>521.20015322528377</v>
      </c>
      <c r="G14" s="58">
        <v>3620.2586311100763</v>
      </c>
      <c r="H14" s="58">
        <v>0</v>
      </c>
      <c r="I14" s="58">
        <v>0</v>
      </c>
      <c r="O14" s="62">
        <v>2029</v>
      </c>
      <c r="P14" s="60">
        <f t="shared" si="0"/>
        <v>22328.555308549134</v>
      </c>
    </row>
    <row r="15" spans="1:16" x14ac:dyDescent="0.35">
      <c r="C15" s="61">
        <v>2030</v>
      </c>
      <c r="D15" s="58">
        <v>920.56502779038613</v>
      </c>
      <c r="E15" s="58">
        <v>147.80501087696848</v>
      </c>
      <c r="F15" s="58">
        <v>511.01888395686689</v>
      </c>
      <c r="G15" s="58">
        <v>3555.8288579626555</v>
      </c>
      <c r="H15" s="58">
        <v>0</v>
      </c>
      <c r="I15" s="58">
        <v>0</v>
      </c>
      <c r="O15" s="62">
        <v>2030</v>
      </c>
      <c r="P15" s="60">
        <f t="shared" si="0"/>
        <v>20959.186786017541</v>
      </c>
    </row>
    <row r="16" spans="1:16" ht="15.75" customHeight="1" x14ac:dyDescent="0.35">
      <c r="B16" s="90" t="s">
        <v>99</v>
      </c>
      <c r="C16" s="61">
        <v>2031</v>
      </c>
      <c r="D16" s="58">
        <v>907.35323392577175</v>
      </c>
      <c r="E16" s="58">
        <v>145.95744824100655</v>
      </c>
      <c r="F16" s="58">
        <v>504.63114790740633</v>
      </c>
      <c r="G16" s="58">
        <v>3511.380997238115</v>
      </c>
      <c r="H16" s="58">
        <v>0</v>
      </c>
      <c r="I16" s="58">
        <v>0</v>
      </c>
      <c r="O16" s="62">
        <v>2031</v>
      </c>
      <c r="P16" s="60">
        <f t="shared" si="0"/>
        <v>20685.26383407168</v>
      </c>
    </row>
    <row r="17" spans="2:16" x14ac:dyDescent="0.35">
      <c r="B17" s="90"/>
      <c r="C17" s="61">
        <v>2032</v>
      </c>
      <c r="D17" s="58">
        <v>894.14144006115725</v>
      </c>
      <c r="E17" s="58">
        <v>144.10988560504447</v>
      </c>
      <c r="F17" s="58">
        <v>498.24341185794538</v>
      </c>
      <c r="G17" s="58">
        <v>3466.9331365135836</v>
      </c>
      <c r="H17" s="58">
        <v>0</v>
      </c>
      <c r="I17" s="58">
        <v>0</v>
      </c>
      <c r="O17" s="62">
        <v>2032</v>
      </c>
      <c r="P17" s="60">
        <f t="shared" si="0"/>
        <v>20411.340882125816</v>
      </c>
    </row>
    <row r="18" spans="2:16" x14ac:dyDescent="0.35">
      <c r="B18" s="90"/>
      <c r="C18" s="61">
        <v>2033</v>
      </c>
      <c r="D18" s="58">
        <v>880.92964619654333</v>
      </c>
      <c r="E18" s="58">
        <v>142.26232296908239</v>
      </c>
      <c r="F18" s="58">
        <v>491.85567580848425</v>
      </c>
      <c r="G18" s="58">
        <v>3422.4852757890526</v>
      </c>
      <c r="H18" s="58">
        <v>0</v>
      </c>
      <c r="I18" s="58">
        <v>0</v>
      </c>
      <c r="O18" s="62">
        <v>2033</v>
      </c>
      <c r="P18" s="60">
        <f t="shared" si="0"/>
        <v>20137.417930179952</v>
      </c>
    </row>
    <row r="19" spans="2:16" x14ac:dyDescent="0.35">
      <c r="B19" s="90"/>
      <c r="C19" s="61">
        <v>2034</v>
      </c>
      <c r="D19" s="58">
        <v>867.71785233192941</v>
      </c>
      <c r="E19" s="58">
        <v>140.41476033311997</v>
      </c>
      <c r="F19" s="58">
        <v>485.46793975902347</v>
      </c>
      <c r="G19" s="58">
        <v>3378.037415064518</v>
      </c>
      <c r="H19" s="58">
        <v>0</v>
      </c>
      <c r="I19" s="58">
        <v>0</v>
      </c>
      <c r="O19" s="62">
        <v>2034</v>
      </c>
      <c r="P19" s="60">
        <f t="shared" si="0"/>
        <v>19863.494978234095</v>
      </c>
    </row>
    <row r="20" spans="2:16" x14ac:dyDescent="0.35">
      <c r="B20" s="90"/>
      <c r="C20" s="61">
        <v>2035</v>
      </c>
      <c r="D20" s="58">
        <v>854.50605846731514</v>
      </c>
      <c r="E20" s="58">
        <v>138.56719769715815</v>
      </c>
      <c r="F20" s="58">
        <v>479.08020370956251</v>
      </c>
      <c r="G20" s="58">
        <v>3333.5895543399838</v>
      </c>
      <c r="H20" s="58">
        <v>0</v>
      </c>
      <c r="I20" s="58">
        <v>0</v>
      </c>
      <c r="O20" s="62">
        <v>2035</v>
      </c>
      <c r="P20" s="60">
        <f t="shared" si="0"/>
        <v>19589.572026288231</v>
      </c>
    </row>
    <row r="21" spans="2:16" x14ac:dyDescent="0.35">
      <c r="B21" s="90"/>
      <c r="C21" s="61">
        <v>2036</v>
      </c>
      <c r="D21" s="58">
        <v>841.29426460270099</v>
      </c>
      <c r="E21" s="58">
        <v>136.71963506119599</v>
      </c>
      <c r="F21" s="58">
        <v>472.69246766010167</v>
      </c>
      <c r="G21" s="58">
        <v>3289.1416936154478</v>
      </c>
      <c r="H21" s="58">
        <v>0</v>
      </c>
      <c r="I21" s="58">
        <v>0</v>
      </c>
      <c r="O21" s="62">
        <v>2036</v>
      </c>
      <c r="P21" s="60">
        <f t="shared" si="0"/>
        <v>19315.649074342367</v>
      </c>
    </row>
    <row r="22" spans="2:16" x14ac:dyDescent="0.35">
      <c r="B22" s="90"/>
      <c r="C22" s="61">
        <v>2037</v>
      </c>
      <c r="D22" s="58">
        <v>828.0824707380865</v>
      </c>
      <c r="E22" s="58">
        <v>134.87207242523388</v>
      </c>
      <c r="F22" s="58">
        <v>466.30473161064111</v>
      </c>
      <c r="G22" s="58">
        <v>3244.69383289092</v>
      </c>
      <c r="H22" s="58">
        <v>0</v>
      </c>
      <c r="I22" s="58">
        <v>0</v>
      </c>
      <c r="O22" s="62">
        <v>2037</v>
      </c>
      <c r="P22" s="60">
        <f t="shared" si="0"/>
        <v>19041.726122396518</v>
      </c>
    </row>
    <row r="23" spans="2:16" x14ac:dyDescent="0.35">
      <c r="B23" s="90"/>
      <c r="C23" s="61">
        <v>2038</v>
      </c>
      <c r="D23" s="58">
        <v>814.87067687347303</v>
      </c>
      <c r="E23" s="58">
        <v>133.02450978927175</v>
      </c>
      <c r="F23" s="58">
        <v>459.91699556118056</v>
      </c>
      <c r="G23" s="58">
        <v>3200.245972166379</v>
      </c>
      <c r="H23" s="58">
        <v>0</v>
      </c>
      <c r="I23" s="58">
        <v>0</v>
      </c>
      <c r="O23" s="62">
        <v>2038</v>
      </c>
      <c r="P23" s="60">
        <f t="shared" si="0"/>
        <v>18767.803170450661</v>
      </c>
    </row>
    <row r="24" spans="2:16" x14ac:dyDescent="0.35">
      <c r="B24" s="90"/>
      <c r="C24" s="61">
        <v>2039</v>
      </c>
      <c r="D24" s="58">
        <v>801.65888300885877</v>
      </c>
      <c r="E24" s="58">
        <v>131.17694715330964</v>
      </c>
      <c r="F24" s="58">
        <v>453.52925951171949</v>
      </c>
      <c r="G24" s="58">
        <v>3155.7981114418471</v>
      </c>
      <c r="H24" s="58">
        <v>0</v>
      </c>
      <c r="I24" s="58">
        <v>0</v>
      </c>
      <c r="O24" s="62">
        <v>2039</v>
      </c>
      <c r="P24" s="60">
        <f t="shared" si="0"/>
        <v>18493.880218504797</v>
      </c>
    </row>
    <row r="25" spans="2:16" x14ac:dyDescent="0.35">
      <c r="B25" s="90"/>
      <c r="C25" s="61">
        <v>2040</v>
      </c>
      <c r="D25" s="58">
        <v>788.44708914424461</v>
      </c>
      <c r="E25" s="58">
        <v>129.32938451734759</v>
      </c>
      <c r="F25" s="58">
        <v>447.14152346225831</v>
      </c>
      <c r="G25" s="58">
        <v>3111.3502507173225</v>
      </c>
      <c r="H25" s="58">
        <v>0</v>
      </c>
      <c r="I25" s="58">
        <v>0</v>
      </c>
      <c r="O25" s="62">
        <v>2040</v>
      </c>
      <c r="P25" s="60">
        <f t="shared" si="0"/>
        <v>18219.957266558937</v>
      </c>
    </row>
    <row r="26" spans="2:16" x14ac:dyDescent="0.35">
      <c r="B26" s="90"/>
      <c r="C26" s="61">
        <v>2041</v>
      </c>
      <c r="D26" s="58">
        <v>775.23529527963069</v>
      </c>
      <c r="E26" s="58">
        <v>127.4818218813854</v>
      </c>
      <c r="F26" s="58">
        <v>440.75378741279752</v>
      </c>
      <c r="G26" s="58">
        <v>3066.9023899927852</v>
      </c>
      <c r="H26" s="58">
        <v>0</v>
      </c>
      <c r="I26" s="58">
        <v>0</v>
      </c>
      <c r="O26" s="62">
        <v>2041</v>
      </c>
      <c r="P26" s="60">
        <f t="shared" si="0"/>
        <v>17946.034314613076</v>
      </c>
    </row>
    <row r="27" spans="2:16" x14ac:dyDescent="0.35">
      <c r="B27" s="90"/>
      <c r="C27" s="61">
        <v>2042</v>
      </c>
      <c r="D27" s="58">
        <v>762.02350141501654</v>
      </c>
      <c r="E27" s="58">
        <v>125.63425924542338</v>
      </c>
      <c r="F27" s="58">
        <v>434.36605136333651</v>
      </c>
      <c r="G27" s="58">
        <v>3022.454529268251</v>
      </c>
      <c r="H27" s="58">
        <v>0</v>
      </c>
      <c r="I27" s="58">
        <v>0</v>
      </c>
      <c r="O27" s="62">
        <v>2042</v>
      </c>
      <c r="P27" s="60">
        <f t="shared" si="0"/>
        <v>17672.111362667216</v>
      </c>
    </row>
    <row r="28" spans="2:16" x14ac:dyDescent="0.35">
      <c r="B28" s="90"/>
      <c r="C28" s="61">
        <v>2043</v>
      </c>
      <c r="D28" s="58">
        <v>748.81170755040296</v>
      </c>
      <c r="E28" s="58">
        <v>123.78669660946109</v>
      </c>
      <c r="F28" s="58">
        <v>427.97831531387595</v>
      </c>
      <c r="G28" s="58">
        <v>2978.0066685437187</v>
      </c>
      <c r="H28" s="58">
        <v>0</v>
      </c>
      <c r="I28" s="58">
        <v>0</v>
      </c>
      <c r="O28" s="62">
        <v>2043</v>
      </c>
      <c r="P28" s="60">
        <f t="shared" si="0"/>
        <v>17398.188410721363</v>
      </c>
    </row>
    <row r="29" spans="2:16" x14ac:dyDescent="0.35">
      <c r="B29" s="90"/>
      <c r="C29" s="61">
        <v>2044</v>
      </c>
      <c r="D29" s="58">
        <v>735.59991368578835</v>
      </c>
      <c r="E29" s="58">
        <v>121.9391339734991</v>
      </c>
      <c r="F29" s="58">
        <v>421.59057926441568</v>
      </c>
      <c r="G29" s="58">
        <v>2933.5588078191845</v>
      </c>
      <c r="H29" s="58">
        <v>0</v>
      </c>
      <c r="I29" s="58">
        <v>0</v>
      </c>
      <c r="O29" s="62">
        <v>2044</v>
      </c>
      <c r="P29" s="60">
        <f t="shared" si="0"/>
        <v>17124.26545877551</v>
      </c>
    </row>
    <row r="30" spans="2:16" x14ac:dyDescent="0.35">
      <c r="B30" s="90"/>
      <c r="C30" s="61">
        <v>2045</v>
      </c>
      <c r="D30" s="58">
        <v>722.38811982117443</v>
      </c>
      <c r="E30" s="58">
        <v>120.09157133753703</v>
      </c>
      <c r="F30" s="58">
        <v>415.20284321495404</v>
      </c>
      <c r="G30" s="58">
        <v>2889.1109470946494</v>
      </c>
      <c r="H30" s="58">
        <v>0</v>
      </c>
      <c r="I30" s="58">
        <v>0</v>
      </c>
      <c r="O30" s="62">
        <v>2045</v>
      </c>
      <c r="P30" s="60">
        <f t="shared" si="0"/>
        <v>16850.342506829635</v>
      </c>
    </row>
    <row r="31" spans="2:16" x14ac:dyDescent="0.35">
      <c r="B31" s="90"/>
      <c r="C31" s="61">
        <v>2046</v>
      </c>
      <c r="D31" s="58">
        <v>709.17632595656028</v>
      </c>
      <c r="E31" s="58">
        <v>118.24400870157487</v>
      </c>
      <c r="F31" s="58">
        <v>408.81510716549394</v>
      </c>
      <c r="G31" s="58">
        <v>2844.663086370118</v>
      </c>
      <c r="H31" s="58">
        <v>0</v>
      </c>
      <c r="I31" s="58">
        <v>0</v>
      </c>
      <c r="O31" s="62">
        <v>2046</v>
      </c>
      <c r="P31" s="60">
        <f t="shared" si="0"/>
        <v>16576.419554883792</v>
      </c>
    </row>
    <row r="32" spans="2:16" x14ac:dyDescent="0.35">
      <c r="B32" s="90"/>
      <c r="C32" s="61">
        <v>2047</v>
      </c>
      <c r="D32" s="58">
        <v>695.96453209194613</v>
      </c>
      <c r="E32" s="58">
        <v>116.39644606561282</v>
      </c>
      <c r="F32" s="58">
        <v>402.42737111603282</v>
      </c>
      <c r="G32" s="58">
        <v>2800.2152256455834</v>
      </c>
      <c r="H32" s="58">
        <v>0</v>
      </c>
      <c r="I32" s="58">
        <v>0</v>
      </c>
      <c r="O32" s="62">
        <v>2047</v>
      </c>
      <c r="P32" s="60">
        <f t="shared" si="0"/>
        <v>16302.496602937927</v>
      </c>
    </row>
    <row r="33" spans="2:16" x14ac:dyDescent="0.35">
      <c r="B33" s="90"/>
      <c r="C33" s="61">
        <v>2048</v>
      </c>
      <c r="D33" s="58">
        <v>682.75273822733163</v>
      </c>
      <c r="E33" s="58">
        <v>114.5488834296507</v>
      </c>
      <c r="F33" s="58">
        <v>396.0396350665718</v>
      </c>
      <c r="G33" s="58">
        <v>2755.7673649210565</v>
      </c>
      <c r="H33" s="58">
        <v>0</v>
      </c>
      <c r="I33" s="58">
        <v>0</v>
      </c>
      <c r="O33" s="62">
        <v>2048</v>
      </c>
      <c r="P33" s="60">
        <f t="shared" si="0"/>
        <v>16028.573650992068</v>
      </c>
    </row>
    <row r="34" spans="2:16" x14ac:dyDescent="0.35">
      <c r="B34" s="90"/>
      <c r="C34" s="61">
        <v>2049</v>
      </c>
      <c r="D34" s="58">
        <v>669.54094436271748</v>
      </c>
      <c r="E34" s="58">
        <v>112.70132079368867</v>
      </c>
      <c r="F34" s="58">
        <v>389.65189901711113</v>
      </c>
      <c r="G34" s="58">
        <v>2711.3195041965173</v>
      </c>
      <c r="H34" s="58">
        <v>0</v>
      </c>
      <c r="I34" s="58">
        <v>0</v>
      </c>
      <c r="O34" s="62">
        <v>2049</v>
      </c>
      <c r="P34" s="60">
        <f t="shared" si="0"/>
        <v>15754.650699046206</v>
      </c>
    </row>
    <row r="35" spans="2:16" x14ac:dyDescent="0.35">
      <c r="B35" s="90"/>
      <c r="C35" s="61">
        <v>2050</v>
      </c>
      <c r="D35" s="58">
        <v>656.32915049810333</v>
      </c>
      <c r="E35" s="58">
        <v>110.85375815772657</v>
      </c>
      <c r="F35" s="58">
        <v>383.26416296765007</v>
      </c>
      <c r="G35" s="58">
        <v>2666.8716434719895</v>
      </c>
      <c r="H35" s="64">
        <v>0</v>
      </c>
      <c r="I35" s="64">
        <v>0</v>
      </c>
      <c r="O35" s="62">
        <v>2050</v>
      </c>
      <c r="P35" s="60">
        <f t="shared" si="0"/>
        <v>15480.727747100347</v>
      </c>
    </row>
  </sheetData>
  <mergeCells count="3">
    <mergeCell ref="C2:I2"/>
    <mergeCell ref="L2:P2"/>
    <mergeCell ref="B16:B3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D15B-6B79-497C-97AB-3A96291F09D3}">
  <dimension ref="A1:P35"/>
  <sheetViews>
    <sheetView zoomScale="55" zoomScaleNormal="55" workbookViewId="0">
      <selection activeCell="D4" sqref="D4:G35"/>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104</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2328.5998444245733</v>
      </c>
      <c r="E6" s="58">
        <v>326.53886726698767</v>
      </c>
      <c r="F6" s="58">
        <v>667.41140193554895</v>
      </c>
      <c r="G6" s="58">
        <v>4516.7485472694771</v>
      </c>
      <c r="H6" s="58">
        <v>0</v>
      </c>
      <c r="I6" s="58">
        <v>0</v>
      </c>
      <c r="M6" s="59" t="s">
        <v>17</v>
      </c>
      <c r="N6" s="13">
        <v>20</v>
      </c>
      <c r="O6" s="62">
        <v>2021</v>
      </c>
      <c r="P6" s="60">
        <f t="shared" si="0"/>
        <v>35797.869833287405</v>
      </c>
    </row>
    <row r="7" spans="1:16" x14ac:dyDescent="0.35">
      <c r="C7" s="61">
        <v>2022</v>
      </c>
      <c r="D7" s="58">
        <v>2173.4559772324519</v>
      </c>
      <c r="E7" s="58">
        <v>317.50929362359966</v>
      </c>
      <c r="F7" s="58">
        <v>648.95589477141777</v>
      </c>
      <c r="G7" s="58">
        <v>4391.8497443257947</v>
      </c>
      <c r="H7" s="58">
        <v>0</v>
      </c>
      <c r="I7" s="58">
        <v>0</v>
      </c>
      <c r="O7" s="62">
        <v>2022</v>
      </c>
      <c r="P7" s="60">
        <f t="shared" si="0"/>
        <v>34172.705948499308</v>
      </c>
    </row>
    <row r="8" spans="1:16" x14ac:dyDescent="0.35">
      <c r="C8" s="61">
        <v>2023</v>
      </c>
      <c r="D8" s="58">
        <v>2018.3121100403293</v>
      </c>
      <c r="E8" s="58">
        <v>308.47971998021308</v>
      </c>
      <c r="F8" s="58">
        <v>630.50038760728512</v>
      </c>
      <c r="G8" s="58">
        <v>4266.9509413821006</v>
      </c>
      <c r="H8" s="58">
        <v>0</v>
      </c>
      <c r="I8" s="58">
        <v>0</v>
      </c>
      <c r="O8" s="62">
        <v>2023</v>
      </c>
      <c r="P8" s="60">
        <f t="shared" si="0"/>
        <v>32547.542063711175</v>
      </c>
    </row>
    <row r="9" spans="1:16" x14ac:dyDescent="0.35">
      <c r="C9" s="61">
        <v>2024</v>
      </c>
      <c r="D9" s="58">
        <v>1863.1682428482065</v>
      </c>
      <c r="E9" s="58">
        <v>299.45014633682547</v>
      </c>
      <c r="F9" s="58">
        <v>612.04488044315349</v>
      </c>
      <c r="G9" s="58">
        <v>4142.0521384384274</v>
      </c>
      <c r="H9" s="58">
        <v>0</v>
      </c>
      <c r="I9" s="58">
        <v>0</v>
      </c>
      <c r="O9" s="62">
        <v>2024</v>
      </c>
      <c r="P9" s="60">
        <f t="shared" si="0"/>
        <v>30922.378178923071</v>
      </c>
    </row>
    <row r="10" spans="1:16" x14ac:dyDescent="0.35">
      <c r="C10" s="61">
        <v>2025</v>
      </c>
      <c r="D10" s="58">
        <v>1708.0243756560856</v>
      </c>
      <c r="E10" s="58">
        <v>290.42057269343775</v>
      </c>
      <c r="F10" s="58">
        <v>593.58937327902106</v>
      </c>
      <c r="G10" s="58">
        <v>4017.153335494751</v>
      </c>
      <c r="H10" s="58">
        <v>0</v>
      </c>
      <c r="I10" s="58">
        <v>0</v>
      </c>
      <c r="O10" s="62">
        <v>2025</v>
      </c>
      <c r="P10" s="60">
        <f t="shared" si="0"/>
        <v>29297.214294134959</v>
      </c>
    </row>
    <row r="11" spans="1:16" x14ac:dyDescent="0.35">
      <c r="C11" s="61">
        <v>2026</v>
      </c>
      <c r="D11" s="58">
        <v>1554.8602460945781</v>
      </c>
      <c r="E11" s="58">
        <v>283.6391786102414</v>
      </c>
      <c r="F11" s="58">
        <v>579.72891075575501</v>
      </c>
      <c r="G11" s="58">
        <v>3923.3517855288674</v>
      </c>
      <c r="H11" s="58">
        <v>0</v>
      </c>
      <c r="I11" s="58">
        <v>0</v>
      </c>
      <c r="O11" s="62">
        <v>2026</v>
      </c>
      <c r="P11" s="60">
        <f t="shared" si="0"/>
        <v>27820.147616357219</v>
      </c>
    </row>
    <row r="12" spans="1:16" x14ac:dyDescent="0.35">
      <c r="C12" s="61">
        <v>2027</v>
      </c>
      <c r="D12" s="58">
        <v>1401.6961165330706</v>
      </c>
      <c r="E12" s="58">
        <v>276.85778452704426</v>
      </c>
      <c r="F12" s="58">
        <v>565.86844823248782</v>
      </c>
      <c r="G12" s="58">
        <v>3829.5502355630097</v>
      </c>
      <c r="H12" s="58">
        <v>0</v>
      </c>
      <c r="I12" s="58">
        <v>0</v>
      </c>
      <c r="O12" s="62">
        <v>2027</v>
      </c>
      <c r="P12" s="60">
        <f t="shared" si="0"/>
        <v>26343.080938579482</v>
      </c>
    </row>
    <row r="13" spans="1:16" x14ac:dyDescent="0.35">
      <c r="C13" s="61">
        <v>2028</v>
      </c>
      <c r="D13" s="58">
        <v>1248.5319869715638</v>
      </c>
      <c r="E13" s="58">
        <v>270.07639044384706</v>
      </c>
      <c r="F13" s="58">
        <v>552.00798570922166</v>
      </c>
      <c r="G13" s="58">
        <v>3735.7486855971406</v>
      </c>
      <c r="H13" s="58">
        <v>0</v>
      </c>
      <c r="I13" s="58">
        <v>0</v>
      </c>
      <c r="O13" s="62">
        <v>2028</v>
      </c>
      <c r="P13" s="60">
        <f t="shared" si="0"/>
        <v>24866.014260801752</v>
      </c>
    </row>
    <row r="14" spans="1:16" x14ac:dyDescent="0.35">
      <c r="C14" s="61">
        <v>2029</v>
      </c>
      <c r="D14" s="58">
        <v>1095.3678574100575</v>
      </c>
      <c r="E14" s="58">
        <v>263.29499636064998</v>
      </c>
      <c r="F14" s="58">
        <v>538.14752318595515</v>
      </c>
      <c r="G14" s="58">
        <v>3641.9471356312747</v>
      </c>
      <c r="H14" s="58">
        <v>0</v>
      </c>
      <c r="I14" s="58">
        <v>0</v>
      </c>
      <c r="O14" s="62">
        <v>2029</v>
      </c>
      <c r="P14" s="60">
        <f t="shared" si="0"/>
        <v>23388.94758302403</v>
      </c>
    </row>
    <row r="15" spans="1:16" x14ac:dyDescent="0.35">
      <c r="C15" s="61">
        <v>2030</v>
      </c>
      <c r="D15" s="58">
        <v>942.20372784854976</v>
      </c>
      <c r="E15" s="58">
        <v>256.51360227745289</v>
      </c>
      <c r="F15" s="58">
        <v>524.28706066268899</v>
      </c>
      <c r="G15" s="58">
        <v>3548.145585665402</v>
      </c>
      <c r="H15" s="58">
        <v>0</v>
      </c>
      <c r="I15" s="58">
        <v>0</v>
      </c>
      <c r="O15" s="62">
        <v>2030</v>
      </c>
      <c r="P15" s="60">
        <f t="shared" si="0"/>
        <v>21911.880905246293</v>
      </c>
    </row>
    <row r="16" spans="1:16" ht="15.75" customHeight="1" x14ac:dyDescent="0.35">
      <c r="B16" s="90" t="s">
        <v>99</v>
      </c>
      <c r="C16" s="61">
        <v>2031</v>
      </c>
      <c r="D16" s="58">
        <v>928.72145023320911</v>
      </c>
      <c r="E16" s="58">
        <v>253.30718224898467</v>
      </c>
      <c r="F16" s="58">
        <v>517.73347240440455</v>
      </c>
      <c r="G16" s="58">
        <v>3503.7937658445926</v>
      </c>
      <c r="H16" s="58">
        <v>0</v>
      </c>
      <c r="I16" s="58">
        <v>0</v>
      </c>
      <c r="O16" s="62">
        <v>2031</v>
      </c>
      <c r="P16" s="60">
        <f t="shared" si="0"/>
        <v>21626.04927681007</v>
      </c>
    </row>
    <row r="17" spans="2:16" x14ac:dyDescent="0.35">
      <c r="B17" s="90"/>
      <c r="C17" s="61">
        <v>2032</v>
      </c>
      <c r="D17" s="58">
        <v>915.23917261786823</v>
      </c>
      <c r="E17" s="58">
        <v>250.10076222051649</v>
      </c>
      <c r="F17" s="58">
        <v>511.17988414612142</v>
      </c>
      <c r="G17" s="58">
        <v>3459.4419460237664</v>
      </c>
      <c r="H17" s="58">
        <v>0</v>
      </c>
      <c r="I17" s="58">
        <v>0</v>
      </c>
      <c r="O17" s="62">
        <v>2032</v>
      </c>
      <c r="P17" s="60">
        <f t="shared" si="0"/>
        <v>21340.217648373855</v>
      </c>
    </row>
    <row r="18" spans="2:16" x14ac:dyDescent="0.35">
      <c r="B18" s="90"/>
      <c r="C18" s="61">
        <v>2033</v>
      </c>
      <c r="D18" s="58">
        <v>901.75689500252645</v>
      </c>
      <c r="E18" s="58">
        <v>246.89434219204855</v>
      </c>
      <c r="F18" s="58">
        <v>504.62629588783841</v>
      </c>
      <c r="G18" s="58">
        <v>3415.0901262029488</v>
      </c>
      <c r="H18" s="58">
        <v>0</v>
      </c>
      <c r="I18" s="58">
        <v>0</v>
      </c>
      <c r="O18" s="62">
        <v>2033</v>
      </c>
      <c r="P18" s="60">
        <f t="shared" si="0"/>
        <v>21054.386019937643</v>
      </c>
    </row>
    <row r="19" spans="2:16" x14ac:dyDescent="0.35">
      <c r="B19" s="90"/>
      <c r="C19" s="61">
        <v>2034</v>
      </c>
      <c r="D19" s="58">
        <v>888.27461738718546</v>
      </c>
      <c r="E19" s="58">
        <v>243.6879221635804</v>
      </c>
      <c r="F19" s="58">
        <v>498.07270762955426</v>
      </c>
      <c r="G19" s="58">
        <v>3370.7383063821367</v>
      </c>
      <c r="H19" s="58">
        <v>0</v>
      </c>
      <c r="I19" s="58">
        <v>0</v>
      </c>
      <c r="O19" s="62">
        <v>2034</v>
      </c>
      <c r="P19" s="60">
        <f t="shared" si="0"/>
        <v>20768.55439150142</v>
      </c>
    </row>
    <row r="20" spans="2:16" x14ac:dyDescent="0.35">
      <c r="B20" s="90"/>
      <c r="C20" s="61">
        <v>2035</v>
      </c>
      <c r="D20" s="58">
        <v>874.79233977184447</v>
      </c>
      <c r="E20" s="58">
        <v>240.48150213511227</v>
      </c>
      <c r="F20" s="58">
        <v>491.5191193712709</v>
      </c>
      <c r="G20" s="58">
        <v>3326.3864865613114</v>
      </c>
      <c r="H20" s="58">
        <v>0</v>
      </c>
      <c r="I20" s="58">
        <v>0</v>
      </c>
      <c r="O20" s="62">
        <v>2035</v>
      </c>
      <c r="P20" s="60">
        <f t="shared" si="0"/>
        <v>20482.722763065201</v>
      </c>
    </row>
    <row r="21" spans="2:16" x14ac:dyDescent="0.35">
      <c r="B21" s="90"/>
      <c r="C21" s="61">
        <v>2036</v>
      </c>
      <c r="D21" s="58">
        <v>861.31006215650291</v>
      </c>
      <c r="E21" s="58">
        <v>237.27508210664396</v>
      </c>
      <c r="F21" s="58">
        <v>484.96553111298732</v>
      </c>
      <c r="G21" s="58">
        <v>3282.0346667405011</v>
      </c>
      <c r="H21" s="58">
        <v>0</v>
      </c>
      <c r="I21" s="58">
        <v>0</v>
      </c>
      <c r="O21" s="62">
        <v>2036</v>
      </c>
      <c r="P21" s="60">
        <f t="shared" si="0"/>
        <v>20196.89113462899</v>
      </c>
    </row>
    <row r="22" spans="2:16" x14ac:dyDescent="0.35">
      <c r="B22" s="90"/>
      <c r="C22" s="61">
        <v>2037</v>
      </c>
      <c r="D22" s="58">
        <v>847.82778454116169</v>
      </c>
      <c r="E22" s="58">
        <v>234.06866207817598</v>
      </c>
      <c r="F22" s="58">
        <v>478.41194285470351</v>
      </c>
      <c r="G22" s="58">
        <v>3237.6828469196817</v>
      </c>
      <c r="H22" s="58">
        <v>0</v>
      </c>
      <c r="I22" s="58">
        <v>0</v>
      </c>
      <c r="O22" s="62">
        <v>2037</v>
      </c>
      <c r="P22" s="60">
        <f t="shared" si="0"/>
        <v>19911.059506192763</v>
      </c>
    </row>
    <row r="23" spans="2:16" x14ac:dyDescent="0.35">
      <c r="B23" s="90"/>
      <c r="C23" s="61">
        <v>2038</v>
      </c>
      <c r="D23" s="58">
        <v>834.34550692582104</v>
      </c>
      <c r="E23" s="58">
        <v>230.8622420497077</v>
      </c>
      <c r="F23" s="58">
        <v>471.85835459641982</v>
      </c>
      <c r="G23" s="58">
        <v>3193.3310270988609</v>
      </c>
      <c r="H23" s="58">
        <v>0</v>
      </c>
      <c r="I23" s="58">
        <v>0</v>
      </c>
      <c r="O23" s="62">
        <v>2038</v>
      </c>
      <c r="P23" s="60">
        <f t="shared" si="0"/>
        <v>19625.227877756544</v>
      </c>
    </row>
    <row r="24" spans="2:16" x14ac:dyDescent="0.35">
      <c r="B24" s="90"/>
      <c r="C24" s="61">
        <v>2039</v>
      </c>
      <c r="D24" s="58">
        <v>820.8632293104796</v>
      </c>
      <c r="E24" s="58">
        <v>227.65582202123974</v>
      </c>
      <c r="F24" s="58">
        <v>465.30476633813589</v>
      </c>
      <c r="G24" s="58">
        <v>3148.9792072780479</v>
      </c>
      <c r="H24" s="58">
        <v>0</v>
      </c>
      <c r="I24" s="58">
        <v>0</v>
      </c>
      <c r="O24" s="62">
        <v>2039</v>
      </c>
      <c r="P24" s="60">
        <f t="shared" si="0"/>
        <v>19339.396249320322</v>
      </c>
    </row>
    <row r="25" spans="2:16" x14ac:dyDescent="0.35">
      <c r="B25" s="90"/>
      <c r="C25" s="61">
        <v>2040</v>
      </c>
      <c r="D25" s="58">
        <v>807.38095169513849</v>
      </c>
      <c r="E25" s="58">
        <v>224.44940199277161</v>
      </c>
      <c r="F25" s="58">
        <v>458.75117807985282</v>
      </c>
      <c r="G25" s="58">
        <v>3104.6273874572294</v>
      </c>
      <c r="H25" s="58">
        <v>0</v>
      </c>
      <c r="I25" s="58">
        <v>0</v>
      </c>
      <c r="O25" s="62">
        <v>2040</v>
      </c>
      <c r="P25" s="60">
        <f t="shared" si="0"/>
        <v>19053.564620884114</v>
      </c>
    </row>
    <row r="26" spans="2:16" x14ac:dyDescent="0.35">
      <c r="B26" s="90"/>
      <c r="C26" s="61">
        <v>2041</v>
      </c>
      <c r="D26" s="58">
        <v>793.89867407979762</v>
      </c>
      <c r="E26" s="58">
        <v>221.24298196430337</v>
      </c>
      <c r="F26" s="58">
        <v>452.19758982156941</v>
      </c>
      <c r="G26" s="58">
        <v>3060.2755676364109</v>
      </c>
      <c r="H26" s="58">
        <v>0</v>
      </c>
      <c r="I26" s="58">
        <v>0</v>
      </c>
      <c r="O26" s="62">
        <v>2041</v>
      </c>
      <c r="P26" s="60">
        <f t="shared" si="0"/>
        <v>18767.732992447902</v>
      </c>
    </row>
    <row r="27" spans="2:16" x14ac:dyDescent="0.35">
      <c r="B27" s="90"/>
      <c r="C27" s="61">
        <v>2042</v>
      </c>
      <c r="D27" s="58">
        <v>780.41639646445651</v>
      </c>
      <c r="E27" s="58">
        <v>218.03656193583501</v>
      </c>
      <c r="F27" s="58">
        <v>445.64400156328543</v>
      </c>
      <c r="G27" s="58">
        <v>3015.9237478155965</v>
      </c>
      <c r="H27" s="58">
        <v>0</v>
      </c>
      <c r="I27" s="58">
        <v>0</v>
      </c>
      <c r="O27" s="62">
        <v>2042</v>
      </c>
      <c r="P27" s="60">
        <f t="shared" si="0"/>
        <v>18481.901364011675</v>
      </c>
    </row>
    <row r="28" spans="2:16" x14ac:dyDescent="0.35">
      <c r="B28" s="90"/>
      <c r="C28" s="61">
        <v>2043</v>
      </c>
      <c r="D28" s="58">
        <v>766.93411884911541</v>
      </c>
      <c r="E28" s="58">
        <v>214.83014190736714</v>
      </c>
      <c r="F28" s="58">
        <v>439.09041330500179</v>
      </c>
      <c r="G28" s="58">
        <v>2971.5719279947762</v>
      </c>
      <c r="H28" s="58">
        <v>0</v>
      </c>
      <c r="I28" s="58">
        <v>0</v>
      </c>
      <c r="O28" s="62">
        <v>2043</v>
      </c>
      <c r="P28" s="60">
        <f t="shared" si="0"/>
        <v>18196.069735575456</v>
      </c>
    </row>
    <row r="29" spans="2:16" x14ac:dyDescent="0.35">
      <c r="B29" s="90"/>
      <c r="C29" s="61">
        <v>2044</v>
      </c>
      <c r="D29" s="58">
        <v>753.45184123377419</v>
      </c>
      <c r="E29" s="58">
        <v>211.62372187889886</v>
      </c>
      <c r="F29" s="58">
        <v>432.53682504671838</v>
      </c>
      <c r="G29" s="58">
        <v>2927.2201081739649</v>
      </c>
      <c r="H29" s="58">
        <v>0</v>
      </c>
      <c r="I29" s="58">
        <v>0</v>
      </c>
      <c r="O29" s="62">
        <v>2044</v>
      </c>
      <c r="P29" s="60">
        <f t="shared" si="0"/>
        <v>17910.238107139245</v>
      </c>
    </row>
    <row r="30" spans="2:16" x14ac:dyDescent="0.35">
      <c r="B30" s="90"/>
      <c r="C30" s="61">
        <v>2045</v>
      </c>
      <c r="D30" s="58">
        <v>739.96956361843252</v>
      </c>
      <c r="E30" s="58">
        <v>208.41730185043056</v>
      </c>
      <c r="F30" s="58">
        <v>425.98323678843451</v>
      </c>
      <c r="G30" s="58">
        <v>2882.868288353151</v>
      </c>
      <c r="H30" s="58">
        <v>0</v>
      </c>
      <c r="I30" s="58">
        <v>0</v>
      </c>
      <c r="O30" s="62">
        <v>2045</v>
      </c>
      <c r="P30" s="60">
        <f t="shared" si="0"/>
        <v>17624.406478703022</v>
      </c>
    </row>
    <row r="31" spans="2:16" x14ac:dyDescent="0.35">
      <c r="B31" s="90"/>
      <c r="C31" s="61">
        <v>2046</v>
      </c>
      <c r="D31" s="58">
        <v>726.48728600309164</v>
      </c>
      <c r="E31" s="58">
        <v>205.21088182196237</v>
      </c>
      <c r="F31" s="58">
        <v>419.42964853015133</v>
      </c>
      <c r="G31" s="58">
        <v>2838.5164685323311</v>
      </c>
      <c r="H31" s="58">
        <v>0</v>
      </c>
      <c r="I31" s="58">
        <v>0</v>
      </c>
      <c r="O31" s="62">
        <v>2046</v>
      </c>
      <c r="P31" s="60">
        <f t="shared" si="0"/>
        <v>17338.57485026681</v>
      </c>
    </row>
    <row r="32" spans="2:16" x14ac:dyDescent="0.35">
      <c r="B32" s="90"/>
      <c r="C32" s="61">
        <v>2047</v>
      </c>
      <c r="D32" s="58">
        <v>713.00500838775031</v>
      </c>
      <c r="E32" s="58">
        <v>202.00446179349436</v>
      </c>
      <c r="F32" s="58">
        <v>412.87606027186746</v>
      </c>
      <c r="G32" s="58">
        <v>2794.1646487115099</v>
      </c>
      <c r="H32" s="58">
        <v>0</v>
      </c>
      <c r="I32" s="58">
        <v>0</v>
      </c>
      <c r="O32" s="62">
        <v>2047</v>
      </c>
      <c r="P32" s="60">
        <f t="shared" si="0"/>
        <v>17052.743221830584</v>
      </c>
    </row>
    <row r="33" spans="2:16" x14ac:dyDescent="0.35">
      <c r="B33" s="90"/>
      <c r="C33" s="61">
        <v>2048</v>
      </c>
      <c r="D33" s="58">
        <v>699.52273077240932</v>
      </c>
      <c r="E33" s="58">
        <v>198.79804176502603</v>
      </c>
      <c r="F33" s="58">
        <v>406.32247201358433</v>
      </c>
      <c r="G33" s="58">
        <v>2749.812828890696</v>
      </c>
      <c r="H33" s="58">
        <v>0</v>
      </c>
      <c r="I33" s="58">
        <v>0</v>
      </c>
      <c r="O33" s="62">
        <v>2048</v>
      </c>
      <c r="P33" s="60">
        <f t="shared" si="0"/>
        <v>16766.911593394379</v>
      </c>
    </row>
    <row r="34" spans="2:16" x14ac:dyDescent="0.35">
      <c r="B34" s="90"/>
      <c r="C34" s="61">
        <v>2049</v>
      </c>
      <c r="D34" s="58">
        <v>686.04045315706787</v>
      </c>
      <c r="E34" s="58">
        <v>195.59162173655815</v>
      </c>
      <c r="F34" s="58">
        <v>399.76888375530046</v>
      </c>
      <c r="G34" s="58">
        <v>2705.461009069877</v>
      </c>
      <c r="H34" s="58">
        <v>0</v>
      </c>
      <c r="I34" s="58">
        <v>0</v>
      </c>
      <c r="O34" s="62">
        <v>2049</v>
      </c>
      <c r="P34" s="60">
        <f t="shared" si="0"/>
        <v>16481.079964958153</v>
      </c>
    </row>
    <row r="35" spans="2:16" x14ac:dyDescent="0.35">
      <c r="B35" s="90"/>
      <c r="C35" s="61">
        <v>2050</v>
      </c>
      <c r="D35" s="58">
        <v>672.55817554172688</v>
      </c>
      <c r="E35" s="58">
        <v>192.38520170808968</v>
      </c>
      <c r="F35" s="58">
        <v>393.2152954970166</v>
      </c>
      <c r="G35" s="58">
        <v>2661.1091892490604</v>
      </c>
      <c r="H35" s="64">
        <v>0</v>
      </c>
      <c r="I35" s="64">
        <v>0</v>
      </c>
      <c r="O35" s="62">
        <v>2050</v>
      </c>
      <c r="P35" s="60">
        <f t="shared" si="0"/>
        <v>16195.248336521929</v>
      </c>
    </row>
  </sheetData>
  <mergeCells count="3">
    <mergeCell ref="C2:I2"/>
    <mergeCell ref="L2:P2"/>
    <mergeCell ref="B16:B3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B433-0B6F-498A-A6F9-3517429D86D5}">
  <dimension ref="A1:P35"/>
  <sheetViews>
    <sheetView zoomScale="55" zoomScaleNormal="55" workbookViewId="0">
      <selection activeCell="D4" sqref="D4:G35"/>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105</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2436.5876692953766</v>
      </c>
      <c r="E6" s="58">
        <v>311.94939457026419</v>
      </c>
      <c r="F6" s="58">
        <v>637.59204074428578</v>
      </c>
      <c r="G6" s="58">
        <v>4314.94414903693</v>
      </c>
      <c r="H6" s="58">
        <v>0</v>
      </c>
      <c r="I6" s="58">
        <v>0</v>
      </c>
      <c r="M6" s="59" t="s">
        <v>17</v>
      </c>
      <c r="N6" s="13">
        <v>20</v>
      </c>
      <c r="O6" s="62">
        <v>2021</v>
      </c>
      <c r="P6" s="60">
        <f t="shared" si="0"/>
        <v>35682.645621841606</v>
      </c>
    </row>
    <row r="7" spans="1:16" x14ac:dyDescent="0.35">
      <c r="C7" s="61">
        <v>2022</v>
      </c>
      <c r="D7" s="58">
        <v>2389.4316269740575</v>
      </c>
      <c r="E7" s="58">
        <v>288.33034823015362</v>
      </c>
      <c r="F7" s="58">
        <v>589.31717238888984</v>
      </c>
      <c r="G7" s="58">
        <v>3988.2409478607069</v>
      </c>
      <c r="H7" s="58">
        <v>0</v>
      </c>
      <c r="I7" s="58">
        <v>0</v>
      </c>
      <c r="O7" s="62">
        <v>2022</v>
      </c>
      <c r="P7" s="60">
        <f t="shared" si="0"/>
        <v>33942.257525607674</v>
      </c>
    </row>
    <row r="8" spans="1:16" x14ac:dyDescent="0.35">
      <c r="C8" s="61">
        <v>2023</v>
      </c>
      <c r="D8" s="58">
        <v>2342.2755846527389</v>
      </c>
      <c r="E8" s="58">
        <v>264.71130189004327</v>
      </c>
      <c r="F8" s="58">
        <v>541.04230403349334</v>
      </c>
      <c r="G8" s="58">
        <v>3661.5377466844693</v>
      </c>
      <c r="H8" s="58">
        <v>0</v>
      </c>
      <c r="I8" s="58">
        <v>0</v>
      </c>
      <c r="O8" s="62">
        <v>2023</v>
      </c>
      <c r="P8" s="60">
        <f t="shared" si="0"/>
        <v>32201.869429373724</v>
      </c>
    </row>
    <row r="9" spans="1:16" x14ac:dyDescent="0.35">
      <c r="C9" s="61">
        <v>2024</v>
      </c>
      <c r="D9" s="58">
        <v>2295.1195423314189</v>
      </c>
      <c r="E9" s="58">
        <v>241.09225554993282</v>
      </c>
      <c r="F9" s="58">
        <v>492.7674356780974</v>
      </c>
      <c r="G9" s="58">
        <v>3334.8345455082372</v>
      </c>
      <c r="H9" s="58">
        <v>0</v>
      </c>
      <c r="I9" s="58">
        <v>0</v>
      </c>
      <c r="O9" s="62">
        <v>2024</v>
      </c>
      <c r="P9" s="60">
        <f t="shared" si="0"/>
        <v>30461.481333139782</v>
      </c>
    </row>
    <row r="10" spans="1:16" x14ac:dyDescent="0.35">
      <c r="C10" s="61">
        <v>2025</v>
      </c>
      <c r="D10" s="58">
        <v>2247.9635000100998</v>
      </c>
      <c r="E10" s="58">
        <v>217.47320920982253</v>
      </c>
      <c r="F10" s="58">
        <v>444.49256732270226</v>
      </c>
      <c r="G10" s="58">
        <v>3008.1313443320032</v>
      </c>
      <c r="H10" s="58">
        <v>0</v>
      </c>
      <c r="I10" s="58">
        <v>0</v>
      </c>
      <c r="O10" s="62">
        <v>2025</v>
      </c>
      <c r="P10" s="60">
        <f t="shared" si="0"/>
        <v>28721.093236905857</v>
      </c>
    </row>
    <row r="11" spans="1:16" x14ac:dyDescent="0.35">
      <c r="C11" s="61">
        <v>2026</v>
      </c>
      <c r="D11" s="58">
        <v>2211.1902607650181</v>
      </c>
      <c r="E11" s="58">
        <v>205.64481901147039</v>
      </c>
      <c r="F11" s="58">
        <v>420.31657090611674</v>
      </c>
      <c r="G11" s="58">
        <v>2844.5187713721748</v>
      </c>
      <c r="H11" s="58">
        <v>0</v>
      </c>
      <c r="I11" s="58">
        <v>0</v>
      </c>
      <c r="O11" s="62">
        <v>2026</v>
      </c>
      <c r="P11" s="60">
        <f t="shared" si="0"/>
        <v>27757.406109906988</v>
      </c>
    </row>
    <row r="12" spans="1:16" x14ac:dyDescent="0.35">
      <c r="C12" s="61">
        <v>2027</v>
      </c>
      <c r="D12" s="58">
        <v>2174.417021519937</v>
      </c>
      <c r="E12" s="58">
        <v>193.81642881311819</v>
      </c>
      <c r="F12" s="58">
        <v>396.14057448953031</v>
      </c>
      <c r="G12" s="58">
        <v>2680.9061984123341</v>
      </c>
      <c r="H12" s="58">
        <v>0</v>
      </c>
      <c r="I12" s="58">
        <v>0</v>
      </c>
      <c r="O12" s="62">
        <v>2027</v>
      </c>
      <c r="P12" s="60">
        <f t="shared" si="0"/>
        <v>26793.718982908089</v>
      </c>
    </row>
    <row r="13" spans="1:16" x14ac:dyDescent="0.35">
      <c r="C13" s="61">
        <v>2028</v>
      </c>
      <c r="D13" s="58">
        <v>2137.6437822748539</v>
      </c>
      <c r="E13" s="58">
        <v>181.98803861476645</v>
      </c>
      <c r="F13" s="58">
        <v>371.96457807294394</v>
      </c>
      <c r="G13" s="58">
        <v>2517.2936254525139</v>
      </c>
      <c r="H13" s="58">
        <v>0</v>
      </c>
      <c r="I13" s="58">
        <v>0</v>
      </c>
      <c r="O13" s="62">
        <v>2028</v>
      </c>
      <c r="P13" s="60">
        <f t="shared" si="0"/>
        <v>25830.031855909205</v>
      </c>
    </row>
    <row r="14" spans="1:16" x14ac:dyDescent="0.35">
      <c r="C14" s="61">
        <v>2029</v>
      </c>
      <c r="D14" s="58">
        <v>2100.8705430297741</v>
      </c>
      <c r="E14" s="58">
        <v>170.15964841641448</v>
      </c>
      <c r="F14" s="58">
        <v>347.78858165635796</v>
      </c>
      <c r="G14" s="58">
        <v>2353.6810524926514</v>
      </c>
      <c r="H14" s="58">
        <v>0</v>
      </c>
      <c r="I14" s="58">
        <v>0</v>
      </c>
      <c r="O14" s="62">
        <v>2029</v>
      </c>
      <c r="P14" s="60">
        <f t="shared" si="0"/>
        <v>24866.344728910302</v>
      </c>
    </row>
    <row r="15" spans="1:16" x14ac:dyDescent="0.35">
      <c r="C15" s="61">
        <v>2030</v>
      </c>
      <c r="D15" s="58">
        <v>2064.0973037846916</v>
      </c>
      <c r="E15" s="58">
        <v>158.3312582180624</v>
      </c>
      <c r="F15" s="58">
        <v>323.61258523977153</v>
      </c>
      <c r="G15" s="58">
        <v>2190.0684795328198</v>
      </c>
      <c r="H15" s="58">
        <v>0</v>
      </c>
      <c r="I15" s="58">
        <v>0</v>
      </c>
      <c r="O15" s="62">
        <v>2030</v>
      </c>
      <c r="P15" s="60">
        <f t="shared" si="0"/>
        <v>23902.657601911404</v>
      </c>
    </row>
    <row r="16" spans="1:16" ht="15.75" customHeight="1" x14ac:dyDescent="0.35">
      <c r="B16" s="90" t="s">
        <v>99</v>
      </c>
      <c r="C16" s="61">
        <v>2031</v>
      </c>
      <c r="D16" s="58">
        <v>2009.6700615675684</v>
      </c>
      <c r="E16" s="58">
        <v>155.23347273118748</v>
      </c>
      <c r="F16" s="58">
        <v>317.28103465899289</v>
      </c>
      <c r="G16" s="58">
        <v>2147.219313628922</v>
      </c>
      <c r="H16" s="58">
        <v>0</v>
      </c>
      <c r="I16" s="58">
        <v>0</v>
      </c>
      <c r="O16" s="62">
        <v>2031</v>
      </c>
      <c r="P16" s="60">
        <f t="shared" si="0"/>
        <v>23336.697801437695</v>
      </c>
    </row>
    <row r="17" spans="2:16" x14ac:dyDescent="0.35">
      <c r="B17" s="90"/>
      <c r="C17" s="61">
        <v>2032</v>
      </c>
      <c r="D17" s="58">
        <v>1955.2428193504472</v>
      </c>
      <c r="E17" s="58">
        <v>152.13568724431229</v>
      </c>
      <c r="F17" s="58">
        <v>310.94948407821505</v>
      </c>
      <c r="G17" s="58">
        <v>2104.370147725017</v>
      </c>
      <c r="H17" s="58">
        <v>0</v>
      </c>
      <c r="I17" s="58">
        <v>0</v>
      </c>
      <c r="O17" s="62">
        <v>2032</v>
      </c>
      <c r="P17" s="60">
        <f t="shared" si="0"/>
        <v>22770.738000964011</v>
      </c>
    </row>
    <row r="18" spans="2:16" x14ac:dyDescent="0.35">
      <c r="B18" s="90"/>
      <c r="C18" s="61">
        <v>2033</v>
      </c>
      <c r="D18" s="58">
        <v>1900.8155771333263</v>
      </c>
      <c r="E18" s="58">
        <v>149.03790175743669</v>
      </c>
      <c r="F18" s="58">
        <v>304.61793349743749</v>
      </c>
      <c r="G18" s="58">
        <v>2061.5209818211124</v>
      </c>
      <c r="H18" s="58">
        <v>0</v>
      </c>
      <c r="I18" s="58">
        <v>0</v>
      </c>
      <c r="O18" s="62">
        <v>2033</v>
      </c>
      <c r="P18" s="60">
        <f t="shared" si="0"/>
        <v>22204.778200490331</v>
      </c>
    </row>
    <row r="19" spans="2:16" x14ac:dyDescent="0.35">
      <c r="B19" s="90"/>
      <c r="C19" s="61">
        <v>2034</v>
      </c>
      <c r="D19" s="58">
        <v>1846.3883349162029</v>
      </c>
      <c r="E19" s="58">
        <v>145.94011627056193</v>
      </c>
      <c r="F19" s="58">
        <v>298.28638291665902</v>
      </c>
      <c r="G19" s="58">
        <v>2018.6718159172135</v>
      </c>
      <c r="H19" s="58">
        <v>0</v>
      </c>
      <c r="I19" s="58">
        <v>0</v>
      </c>
      <c r="O19" s="62">
        <v>2034</v>
      </c>
      <c r="P19" s="60">
        <f t="shared" si="0"/>
        <v>21638.818400016626</v>
      </c>
    </row>
    <row r="20" spans="2:16" x14ac:dyDescent="0.35">
      <c r="B20" s="90"/>
      <c r="C20" s="61">
        <v>2035</v>
      </c>
      <c r="D20" s="58">
        <v>1791.9610926990822</v>
      </c>
      <c r="E20" s="58">
        <v>142.84233078368675</v>
      </c>
      <c r="F20" s="58">
        <v>291.95483233588106</v>
      </c>
      <c r="G20" s="58">
        <v>1975.8226500133071</v>
      </c>
      <c r="H20" s="58">
        <v>0</v>
      </c>
      <c r="I20" s="58">
        <v>0</v>
      </c>
      <c r="O20" s="62">
        <v>2035</v>
      </c>
      <c r="P20" s="60">
        <f t="shared" si="0"/>
        <v>21072.858599542935</v>
      </c>
    </row>
    <row r="21" spans="2:16" x14ac:dyDescent="0.35">
      <c r="B21" s="90"/>
      <c r="C21" s="61">
        <v>2036</v>
      </c>
      <c r="D21" s="58">
        <v>1737.5338504819601</v>
      </c>
      <c r="E21" s="58">
        <v>139.74454529681185</v>
      </c>
      <c r="F21" s="58">
        <v>285.62328175510265</v>
      </c>
      <c r="G21" s="58">
        <v>1932.973484109395</v>
      </c>
      <c r="H21" s="58">
        <v>0</v>
      </c>
      <c r="I21" s="58">
        <v>0</v>
      </c>
      <c r="O21" s="62">
        <v>2036</v>
      </c>
      <c r="P21" s="60">
        <f t="shared" si="0"/>
        <v>20506.898799069229</v>
      </c>
    </row>
    <row r="22" spans="2:16" x14ac:dyDescent="0.35">
      <c r="B22" s="90"/>
      <c r="C22" s="61">
        <v>2037</v>
      </c>
      <c r="D22" s="58">
        <v>1683.1066082648383</v>
      </c>
      <c r="E22" s="58">
        <v>136.64675980993621</v>
      </c>
      <c r="F22" s="58">
        <v>279.29173117432447</v>
      </c>
      <c r="G22" s="58">
        <v>1890.1243182055034</v>
      </c>
      <c r="H22" s="58">
        <v>0</v>
      </c>
      <c r="I22" s="58">
        <v>0</v>
      </c>
      <c r="O22" s="62">
        <v>2037</v>
      </c>
      <c r="P22" s="60">
        <f t="shared" si="0"/>
        <v>19940.938998595542</v>
      </c>
    </row>
    <row r="23" spans="2:16" x14ac:dyDescent="0.35">
      <c r="B23" s="90"/>
      <c r="C23" s="61">
        <v>2038</v>
      </c>
      <c r="D23" s="58">
        <v>1628.6793660477158</v>
      </c>
      <c r="E23" s="58">
        <v>133.54897432306134</v>
      </c>
      <c r="F23" s="58">
        <v>272.96018059354611</v>
      </c>
      <c r="G23" s="58">
        <v>1847.2751523016029</v>
      </c>
      <c r="H23" s="58">
        <v>0</v>
      </c>
      <c r="I23" s="58">
        <v>0</v>
      </c>
      <c r="O23" s="62">
        <v>2038</v>
      </c>
      <c r="P23" s="60">
        <f t="shared" si="0"/>
        <v>19374.97919812184</v>
      </c>
    </row>
    <row r="24" spans="2:16" x14ac:dyDescent="0.35">
      <c r="B24" s="90"/>
      <c r="C24" s="61">
        <v>2039</v>
      </c>
      <c r="D24" s="58">
        <v>1574.2521238305942</v>
      </c>
      <c r="E24" s="58">
        <v>130.45118883618613</v>
      </c>
      <c r="F24" s="58">
        <v>266.62863001276827</v>
      </c>
      <c r="G24" s="58">
        <v>1804.4259863976906</v>
      </c>
      <c r="H24" s="58">
        <v>0</v>
      </c>
      <c r="I24" s="58">
        <v>0</v>
      </c>
      <c r="O24" s="62">
        <v>2039</v>
      </c>
      <c r="P24" s="60">
        <f t="shared" si="0"/>
        <v>18809.019397648146</v>
      </c>
    </row>
    <row r="25" spans="2:16" x14ac:dyDescent="0.35">
      <c r="B25" s="90"/>
      <c r="C25" s="61">
        <v>2040</v>
      </c>
      <c r="D25" s="58">
        <v>1519.8248816134721</v>
      </c>
      <c r="E25" s="58">
        <v>127.35340334931091</v>
      </c>
      <c r="F25" s="58">
        <v>260.29707943199003</v>
      </c>
      <c r="G25" s="58">
        <v>1761.576820493792</v>
      </c>
      <c r="H25" s="58">
        <v>0</v>
      </c>
      <c r="I25" s="58">
        <v>0</v>
      </c>
      <c r="O25" s="62">
        <v>2040</v>
      </c>
      <c r="P25" s="60">
        <f t="shared" si="0"/>
        <v>18243.059597174451</v>
      </c>
    </row>
    <row r="26" spans="2:16" x14ac:dyDescent="0.35">
      <c r="B26" s="90"/>
      <c r="C26" s="61">
        <v>2041</v>
      </c>
      <c r="D26" s="58">
        <v>1465.3976393963499</v>
      </c>
      <c r="E26" s="58">
        <v>124.25561786243578</v>
      </c>
      <c r="F26" s="58">
        <v>253.9655288512119</v>
      </c>
      <c r="G26" s="58">
        <v>1718.7276545898935</v>
      </c>
      <c r="H26" s="58">
        <v>0</v>
      </c>
      <c r="I26" s="58">
        <v>0</v>
      </c>
      <c r="O26" s="62">
        <v>2041</v>
      </c>
      <c r="P26" s="60">
        <f t="shared" si="0"/>
        <v>17677.099796700761</v>
      </c>
    </row>
    <row r="27" spans="2:16" x14ac:dyDescent="0.35">
      <c r="B27" s="90"/>
      <c r="C27" s="61">
        <v>2042</v>
      </c>
      <c r="D27" s="58">
        <v>1410.9703971792283</v>
      </c>
      <c r="E27" s="58">
        <v>121.1578323755609</v>
      </c>
      <c r="F27" s="58">
        <v>247.63397827043343</v>
      </c>
      <c r="G27" s="58">
        <v>1675.8784886859783</v>
      </c>
      <c r="H27" s="58">
        <v>0</v>
      </c>
      <c r="I27" s="58">
        <v>0</v>
      </c>
      <c r="O27" s="62">
        <v>2042</v>
      </c>
      <c r="P27" s="60">
        <f t="shared" si="0"/>
        <v>17111.139996227052</v>
      </c>
    </row>
    <row r="28" spans="2:16" x14ac:dyDescent="0.35">
      <c r="B28" s="90"/>
      <c r="C28" s="61">
        <v>2043</v>
      </c>
      <c r="D28" s="58">
        <v>1356.5431549621064</v>
      </c>
      <c r="E28" s="58">
        <v>118.06004688868555</v>
      </c>
      <c r="F28" s="58">
        <v>241.30242768965556</v>
      </c>
      <c r="G28" s="58">
        <v>1633.0293227820778</v>
      </c>
      <c r="H28" s="58">
        <v>0</v>
      </c>
      <c r="I28" s="58">
        <v>0</v>
      </c>
      <c r="O28" s="62">
        <v>2043</v>
      </c>
      <c r="P28" s="60">
        <f t="shared" si="0"/>
        <v>16545.180195753361</v>
      </c>
    </row>
    <row r="29" spans="2:16" x14ac:dyDescent="0.35">
      <c r="B29" s="90"/>
      <c r="C29" s="61">
        <v>2044</v>
      </c>
      <c r="D29" s="58">
        <v>1302.1159127449839</v>
      </c>
      <c r="E29" s="58">
        <v>114.96226140181037</v>
      </c>
      <c r="F29" s="58">
        <v>234.97087710887729</v>
      </c>
      <c r="G29" s="58">
        <v>1590.1801568781773</v>
      </c>
      <c r="H29" s="58">
        <v>0</v>
      </c>
      <c r="I29" s="58">
        <v>0</v>
      </c>
      <c r="O29" s="62">
        <v>2044</v>
      </c>
      <c r="P29" s="60">
        <f t="shared" si="0"/>
        <v>15979.220395279661</v>
      </c>
    </row>
    <row r="30" spans="2:16" x14ac:dyDescent="0.35">
      <c r="B30" s="90"/>
      <c r="C30" s="61">
        <v>2045</v>
      </c>
      <c r="D30" s="58">
        <v>1247.6886705278621</v>
      </c>
      <c r="E30" s="58">
        <v>111.86447591493524</v>
      </c>
      <c r="F30" s="58">
        <v>228.63932652809936</v>
      </c>
      <c r="G30" s="58">
        <v>1547.330990974275</v>
      </c>
      <c r="H30" s="58">
        <v>0</v>
      </c>
      <c r="I30" s="58">
        <v>0</v>
      </c>
      <c r="O30" s="62">
        <v>2045</v>
      </c>
      <c r="P30" s="60">
        <f t="shared" si="0"/>
        <v>15413.260594805972</v>
      </c>
    </row>
    <row r="31" spans="2:16" x14ac:dyDescent="0.35">
      <c r="B31" s="90"/>
      <c r="C31" s="61">
        <v>2046</v>
      </c>
      <c r="D31" s="58">
        <v>1193.2614283107407</v>
      </c>
      <c r="E31" s="58">
        <v>108.76669042806006</v>
      </c>
      <c r="F31" s="58">
        <v>222.30777594732098</v>
      </c>
      <c r="G31" s="58">
        <v>1504.4818250703718</v>
      </c>
      <c r="H31" s="58">
        <v>0</v>
      </c>
      <c r="I31" s="58">
        <v>0</v>
      </c>
      <c r="O31" s="62">
        <v>2046</v>
      </c>
      <c r="P31" s="60">
        <f t="shared" si="0"/>
        <v>14847.300794332277</v>
      </c>
    </row>
    <row r="32" spans="2:16" x14ac:dyDescent="0.35">
      <c r="B32" s="90"/>
      <c r="C32" s="61">
        <v>2047</v>
      </c>
      <c r="D32" s="58">
        <v>1138.8341860936184</v>
      </c>
      <c r="E32" s="58">
        <v>105.66890494118499</v>
      </c>
      <c r="F32" s="58">
        <v>215.97622536654265</v>
      </c>
      <c r="G32" s="58">
        <v>1461.632659166469</v>
      </c>
      <c r="H32" s="58">
        <v>0</v>
      </c>
      <c r="I32" s="58">
        <v>0</v>
      </c>
      <c r="O32" s="62">
        <v>2047</v>
      </c>
      <c r="P32" s="60">
        <f t="shared" si="0"/>
        <v>14281.340993858576</v>
      </c>
    </row>
    <row r="33" spans="2:16" x14ac:dyDescent="0.35">
      <c r="B33" s="90"/>
      <c r="C33" s="61">
        <v>2048</v>
      </c>
      <c r="D33" s="58">
        <v>1084.4069438764964</v>
      </c>
      <c r="E33" s="58">
        <v>102.57111945430991</v>
      </c>
      <c r="F33" s="58">
        <v>209.64467478576472</v>
      </c>
      <c r="G33" s="58">
        <v>1418.7834932625608</v>
      </c>
      <c r="H33" s="58">
        <v>0</v>
      </c>
      <c r="I33" s="58">
        <v>0</v>
      </c>
      <c r="O33" s="62">
        <v>2048</v>
      </c>
      <c r="P33" s="60">
        <f t="shared" si="0"/>
        <v>13715.381193384879</v>
      </c>
    </row>
    <row r="34" spans="2:16" x14ac:dyDescent="0.35">
      <c r="B34" s="90"/>
      <c r="C34" s="61">
        <v>2049</v>
      </c>
      <c r="D34" s="58">
        <v>1029.9797016593745</v>
      </c>
      <c r="E34" s="58">
        <v>99.473333967434726</v>
      </c>
      <c r="F34" s="58">
        <v>203.31312420498679</v>
      </c>
      <c r="G34" s="58">
        <v>1375.9343273586587</v>
      </c>
      <c r="H34" s="58">
        <v>0</v>
      </c>
      <c r="I34" s="58">
        <v>0</v>
      </c>
      <c r="O34" s="62">
        <v>2049</v>
      </c>
      <c r="P34" s="60">
        <f t="shared" si="0"/>
        <v>13149.421392911188</v>
      </c>
    </row>
    <row r="35" spans="2:16" x14ac:dyDescent="0.35">
      <c r="B35" s="90"/>
      <c r="C35" s="61">
        <v>2050</v>
      </c>
      <c r="D35" s="58">
        <v>975.55245944225305</v>
      </c>
      <c r="E35" s="58">
        <v>96.375548480559857</v>
      </c>
      <c r="F35" s="58">
        <v>196.98157362420869</v>
      </c>
      <c r="G35" s="58">
        <v>1333.0851614547641</v>
      </c>
      <c r="H35" s="64">
        <v>0</v>
      </c>
      <c r="I35" s="64">
        <v>0</v>
      </c>
      <c r="O35" s="62">
        <v>2050</v>
      </c>
      <c r="P35" s="60">
        <f t="shared" si="0"/>
        <v>12583.46159243751</v>
      </c>
    </row>
  </sheetData>
  <mergeCells count="3">
    <mergeCell ref="C2:I2"/>
    <mergeCell ref="L2:P2"/>
    <mergeCell ref="B16:B3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FD7A-A7A0-42A6-BDEA-B4ECA0BD8353}">
  <dimension ref="A1:P35"/>
  <sheetViews>
    <sheetView zoomScale="55" zoomScaleNormal="55" workbookViewId="0">
      <selection activeCell="D4" sqref="D4:G35"/>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106</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2442.0958111861132</v>
      </c>
      <c r="E6" s="58">
        <v>306.54940274160776</v>
      </c>
      <c r="F6" s="58">
        <v>657.4430406809347</v>
      </c>
      <c r="G6" s="58">
        <v>4467.9255995299782</v>
      </c>
      <c r="H6" s="58">
        <v>0</v>
      </c>
      <c r="I6" s="58">
        <v>0</v>
      </c>
      <c r="M6" s="59" t="s">
        <v>17</v>
      </c>
      <c r="N6" s="13">
        <v>20</v>
      </c>
      <c r="O6" s="62">
        <v>2021</v>
      </c>
      <c r="P6" s="60">
        <f t="shared" si="0"/>
        <v>36244.204105159501</v>
      </c>
    </row>
    <row r="7" spans="1:16" x14ac:dyDescent="0.35">
      <c r="C7" s="61">
        <v>2022</v>
      </c>
      <c r="D7" s="58">
        <v>2400.5982735135108</v>
      </c>
      <c r="E7" s="58">
        <v>277.51100297629313</v>
      </c>
      <c r="F7" s="58">
        <v>629.00472152417638</v>
      </c>
      <c r="G7" s="58">
        <v>4293.1474094450241</v>
      </c>
      <c r="H7" s="58">
        <v>0</v>
      </c>
      <c r="I7" s="58">
        <v>0</v>
      </c>
      <c r="O7" s="62">
        <v>2022</v>
      </c>
      <c r="P7" s="60">
        <f t="shared" si="0"/>
        <v>35064.984769404589</v>
      </c>
    </row>
    <row r="8" spans="1:16" x14ac:dyDescent="0.35">
      <c r="C8" s="61">
        <v>2023</v>
      </c>
      <c r="D8" s="58">
        <v>2361.80927571137</v>
      </c>
      <c r="E8" s="58">
        <v>248.98423019252203</v>
      </c>
      <c r="F8" s="58">
        <v>605.39729572326564</v>
      </c>
      <c r="G8" s="58">
        <v>4147.2229164136106</v>
      </c>
      <c r="H8" s="58">
        <v>0</v>
      </c>
      <c r="I8" s="58">
        <v>0</v>
      </c>
      <c r="O8" s="62">
        <v>2023</v>
      </c>
      <c r="P8" s="60">
        <f t="shared" si="0"/>
        <v>34032.754911821125</v>
      </c>
    </row>
    <row r="9" spans="1:16" x14ac:dyDescent="0.35">
      <c r="C9" s="61">
        <v>2024</v>
      </c>
      <c r="D9" s="58">
        <v>2325.1201527249473</v>
      </c>
      <c r="E9" s="58">
        <v>220.86351081698072</v>
      </c>
      <c r="F9" s="58">
        <v>585.59078160137392</v>
      </c>
      <c r="G9" s="58">
        <v>4024.1912154584047</v>
      </c>
      <c r="H9" s="58">
        <v>0</v>
      </c>
      <c r="I9" s="58">
        <v>0</v>
      </c>
      <c r="O9" s="62">
        <v>2024</v>
      </c>
      <c r="P9" s="60">
        <f t="shared" si="0"/>
        <v>33116.165470645421</v>
      </c>
    </row>
    <row r="10" spans="1:16" x14ac:dyDescent="0.35">
      <c r="C10" s="61">
        <v>2025</v>
      </c>
      <c r="D10" s="58">
        <v>2290.0602997145261</v>
      </c>
      <c r="E10" s="58">
        <v>193.06395428951552</v>
      </c>
      <c r="F10" s="58">
        <v>568.76951060085946</v>
      </c>
      <c r="G10" s="58">
        <v>3919.2618477177912</v>
      </c>
      <c r="H10" s="58">
        <v>0</v>
      </c>
      <c r="I10" s="58">
        <v>0</v>
      </c>
      <c r="O10" s="62">
        <v>2025</v>
      </c>
      <c r="P10" s="60">
        <f t="shared" si="0"/>
        <v>32290.39392918424</v>
      </c>
    </row>
    <row r="11" spans="1:16" x14ac:dyDescent="0.35">
      <c r="C11" s="61">
        <v>2026</v>
      </c>
      <c r="D11" s="58">
        <v>2256.8575772832851</v>
      </c>
      <c r="E11" s="58">
        <v>181.37494358013652</v>
      </c>
      <c r="F11" s="58">
        <v>555.44183984638721</v>
      </c>
      <c r="G11" s="58">
        <v>3835.8210387721306</v>
      </c>
      <c r="H11" s="58">
        <v>0</v>
      </c>
      <c r="I11" s="58">
        <v>0</v>
      </c>
      <c r="O11" s="62">
        <v>2026</v>
      </c>
      <c r="P11" s="60">
        <f t="shared" si="0"/>
        <v>31649.535594583551</v>
      </c>
    </row>
    <row r="12" spans="1:16" x14ac:dyDescent="0.35">
      <c r="C12" s="61">
        <v>2027</v>
      </c>
      <c r="D12" s="58">
        <v>2224.3265734926672</v>
      </c>
      <c r="E12" s="58">
        <v>171.12205525200983</v>
      </c>
      <c r="F12" s="58">
        <v>543.35105228729731</v>
      </c>
      <c r="G12" s="58">
        <v>3759.9010672324853</v>
      </c>
      <c r="H12" s="58">
        <v>0</v>
      </c>
      <c r="I12" s="58">
        <v>0</v>
      </c>
      <c r="O12" s="62">
        <v>2027</v>
      </c>
      <c r="P12" s="60">
        <f t="shared" si="0"/>
        <v>31052.81840368715</v>
      </c>
    </row>
    <row r="13" spans="1:16" x14ac:dyDescent="0.35">
      <c r="C13" s="61">
        <v>2028</v>
      </c>
      <c r="D13" s="58">
        <v>2192.3890184945067</v>
      </c>
      <c r="E13" s="58">
        <v>162.62901117411755</v>
      </c>
      <c r="F13" s="58">
        <v>532.36256844997365</v>
      </c>
      <c r="G13" s="58">
        <v>3690.7153582688316</v>
      </c>
      <c r="H13" s="58">
        <v>0</v>
      </c>
      <c r="I13" s="58">
        <v>0</v>
      </c>
      <c r="O13" s="62">
        <v>2028</v>
      </c>
      <c r="P13" s="60">
        <f t="shared" si="0"/>
        <v>30497.83491260044</v>
      </c>
    </row>
    <row r="14" spans="1:16" x14ac:dyDescent="0.35">
      <c r="C14" s="61">
        <v>2029</v>
      </c>
      <c r="D14" s="58">
        <v>2160.3918689346456</v>
      </c>
      <c r="E14" s="58">
        <v>154.834309500557</v>
      </c>
      <c r="F14" s="58">
        <v>521.20015322528377</v>
      </c>
      <c r="G14" s="58">
        <v>3620.2586311100713</v>
      </c>
      <c r="H14" s="58">
        <v>0</v>
      </c>
      <c r="I14" s="58">
        <v>0</v>
      </c>
      <c r="O14" s="62">
        <v>2029</v>
      </c>
      <c r="P14" s="60">
        <f t="shared" si="0"/>
        <v>29941.17632566105</v>
      </c>
    </row>
    <row r="15" spans="1:16" x14ac:dyDescent="0.35">
      <c r="C15" s="61">
        <v>2030</v>
      </c>
      <c r="D15" s="58">
        <v>2128.9175701891018</v>
      </c>
      <c r="E15" s="58">
        <v>147.80501087696877</v>
      </c>
      <c r="F15" s="58">
        <v>511.01888395686723</v>
      </c>
      <c r="G15" s="58">
        <v>3555.8288579626578</v>
      </c>
      <c r="H15" s="58">
        <v>0</v>
      </c>
      <c r="I15" s="58">
        <v>0</v>
      </c>
      <c r="O15" s="62">
        <v>2030</v>
      </c>
      <c r="P15" s="60">
        <f t="shared" si="0"/>
        <v>29417.654582808555</v>
      </c>
    </row>
    <row r="16" spans="1:16" ht="15.75" customHeight="1" x14ac:dyDescent="0.35">
      <c r="B16" s="90" t="s">
        <v>99</v>
      </c>
      <c r="C16" s="61">
        <v>2031</v>
      </c>
      <c r="D16" s="58">
        <v>2074.6651485942884</v>
      </c>
      <c r="E16" s="58">
        <v>145.95744824100629</v>
      </c>
      <c r="F16" s="58">
        <v>504.63114790740633</v>
      </c>
      <c r="G16" s="58">
        <v>3511.3809972381182</v>
      </c>
      <c r="H16" s="58">
        <v>0</v>
      </c>
      <c r="I16" s="58">
        <v>0</v>
      </c>
      <c r="O16" s="62">
        <v>2031</v>
      </c>
      <c r="P16" s="60">
        <f t="shared" si="0"/>
        <v>28856.447236751294</v>
      </c>
    </row>
    <row r="17" spans="2:16" x14ac:dyDescent="0.35">
      <c r="B17" s="90"/>
      <c r="C17" s="61">
        <v>2032</v>
      </c>
      <c r="D17" s="58">
        <v>2020.4127269994747</v>
      </c>
      <c r="E17" s="58">
        <v>144.10988560504435</v>
      </c>
      <c r="F17" s="58">
        <v>498.24341185794538</v>
      </c>
      <c r="G17" s="58">
        <v>3466.9331365135827</v>
      </c>
      <c r="H17" s="58">
        <v>0</v>
      </c>
      <c r="I17" s="58">
        <v>0</v>
      </c>
      <c r="O17" s="62">
        <v>2032</v>
      </c>
      <c r="P17" s="60">
        <f t="shared" si="0"/>
        <v>28295.239890694036</v>
      </c>
    </row>
    <row r="18" spans="2:16" x14ac:dyDescent="0.35">
      <c r="B18" s="90"/>
      <c r="C18" s="61">
        <v>2033</v>
      </c>
      <c r="D18" s="58">
        <v>1966.1603054046607</v>
      </c>
      <c r="E18" s="58">
        <v>142.26232296908267</v>
      </c>
      <c r="F18" s="58">
        <v>491.85567580848431</v>
      </c>
      <c r="G18" s="58">
        <v>3422.4852757890453</v>
      </c>
      <c r="H18" s="58">
        <v>0</v>
      </c>
      <c r="I18" s="58">
        <v>0</v>
      </c>
      <c r="O18" s="62">
        <v>2033</v>
      </c>
      <c r="P18" s="60">
        <f t="shared" si="0"/>
        <v>27734.032544636768</v>
      </c>
    </row>
    <row r="19" spans="2:16" x14ac:dyDescent="0.35">
      <c r="B19" s="90"/>
      <c r="C19" s="61">
        <v>2034</v>
      </c>
      <c r="D19" s="58">
        <v>1911.9078838098449</v>
      </c>
      <c r="E19" s="58">
        <v>140.41476033312054</v>
      </c>
      <c r="F19" s="58">
        <v>485.46793975902364</v>
      </c>
      <c r="G19" s="58">
        <v>3378.0374150645262</v>
      </c>
      <c r="H19" s="58">
        <v>0</v>
      </c>
      <c r="I19" s="58">
        <v>0</v>
      </c>
      <c r="O19" s="62">
        <v>2034</v>
      </c>
      <c r="P19" s="60">
        <f t="shared" si="0"/>
        <v>27172.825198579518</v>
      </c>
    </row>
    <row r="20" spans="2:16" x14ac:dyDescent="0.35">
      <c r="B20" s="90"/>
      <c r="C20" s="61">
        <v>2035</v>
      </c>
      <c r="D20" s="58">
        <v>1857.6554622150327</v>
      </c>
      <c r="E20" s="58">
        <v>138.56719769715787</v>
      </c>
      <c r="F20" s="58">
        <v>479.08020370956245</v>
      </c>
      <c r="G20" s="58">
        <v>3333.5895543399824</v>
      </c>
      <c r="H20" s="58">
        <v>0</v>
      </c>
      <c r="I20" s="58">
        <v>0</v>
      </c>
      <c r="O20" s="62">
        <v>2035</v>
      </c>
      <c r="P20" s="60">
        <f t="shared" si="0"/>
        <v>26611.617852522249</v>
      </c>
    </row>
    <row r="21" spans="2:16" x14ac:dyDescent="0.35">
      <c r="B21" s="90"/>
      <c r="C21" s="61">
        <v>2036</v>
      </c>
      <c r="D21" s="58">
        <v>1803.403040620218</v>
      </c>
      <c r="E21" s="58">
        <v>136.71963506119565</v>
      </c>
      <c r="F21" s="58">
        <v>472.69246766010212</v>
      </c>
      <c r="G21" s="58">
        <v>3289.1416936154574</v>
      </c>
      <c r="H21" s="58">
        <v>0</v>
      </c>
      <c r="I21" s="58">
        <v>0</v>
      </c>
      <c r="O21" s="62">
        <v>2036</v>
      </c>
      <c r="P21" s="60">
        <f t="shared" si="0"/>
        <v>26050.410506465003</v>
      </c>
    </row>
    <row r="22" spans="2:16" x14ac:dyDescent="0.35">
      <c r="B22" s="90"/>
      <c r="C22" s="61">
        <v>2037</v>
      </c>
      <c r="D22" s="58">
        <v>1749.1506190254031</v>
      </c>
      <c r="E22" s="58">
        <v>134.87207242523399</v>
      </c>
      <c r="F22" s="58">
        <v>466.30473161064089</v>
      </c>
      <c r="G22" s="58">
        <v>3244.6938328909291</v>
      </c>
      <c r="H22" s="58">
        <v>0</v>
      </c>
      <c r="I22" s="58">
        <v>0</v>
      </c>
      <c r="O22" s="62">
        <v>2037</v>
      </c>
      <c r="P22" s="60">
        <f t="shared" si="0"/>
        <v>25489.203160407742</v>
      </c>
    </row>
    <row r="23" spans="2:16" x14ac:dyDescent="0.35">
      <c r="B23" s="90"/>
      <c r="C23" s="61">
        <v>2038</v>
      </c>
      <c r="D23" s="58">
        <v>1694.8981974305891</v>
      </c>
      <c r="E23" s="58">
        <v>133.02450978927192</v>
      </c>
      <c r="F23" s="58">
        <v>459.91699556118016</v>
      </c>
      <c r="G23" s="58">
        <v>3200.2459721663868</v>
      </c>
      <c r="H23" s="58">
        <v>0</v>
      </c>
      <c r="I23" s="58">
        <v>0</v>
      </c>
      <c r="O23" s="62">
        <v>2038</v>
      </c>
      <c r="P23" s="60">
        <f t="shared" si="0"/>
        <v>24927.995814350474</v>
      </c>
    </row>
    <row r="24" spans="2:16" x14ac:dyDescent="0.35">
      <c r="B24" s="90"/>
      <c r="C24" s="61">
        <v>2039</v>
      </c>
      <c r="D24" s="58">
        <v>1640.6457758357756</v>
      </c>
      <c r="E24" s="58">
        <v>131.17694715330924</v>
      </c>
      <c r="F24" s="58">
        <v>453.52925951171949</v>
      </c>
      <c r="G24" s="58">
        <v>3155.7981114418576</v>
      </c>
      <c r="H24" s="58">
        <v>0</v>
      </c>
      <c r="I24" s="58">
        <v>0</v>
      </c>
      <c r="O24" s="62">
        <v>2039</v>
      </c>
      <c r="P24" s="60">
        <f t="shared" si="0"/>
        <v>24366.78846829322</v>
      </c>
    </row>
    <row r="25" spans="2:16" x14ac:dyDescent="0.35">
      <c r="B25" s="90"/>
      <c r="C25" s="61">
        <v>2040</v>
      </c>
      <c r="D25" s="58">
        <v>1586.3933542409613</v>
      </c>
      <c r="E25" s="58">
        <v>129.32938451734759</v>
      </c>
      <c r="F25" s="58">
        <v>447.14152346225831</v>
      </c>
      <c r="G25" s="58">
        <v>3111.3502507173189</v>
      </c>
      <c r="H25" s="58">
        <v>0</v>
      </c>
      <c r="I25" s="58">
        <v>0</v>
      </c>
      <c r="O25" s="62">
        <v>2040</v>
      </c>
      <c r="P25" s="60">
        <f t="shared" si="0"/>
        <v>23805.581122235952</v>
      </c>
    </row>
    <row r="26" spans="2:16" x14ac:dyDescent="0.35">
      <c r="B26" s="90"/>
      <c r="C26" s="61">
        <v>2041</v>
      </c>
      <c r="D26" s="58">
        <v>1532.1409326461467</v>
      </c>
      <c r="E26" s="58">
        <v>127.48182188138537</v>
      </c>
      <c r="F26" s="58">
        <v>440.75378741279764</v>
      </c>
      <c r="G26" s="58">
        <v>3066.9023899927874</v>
      </c>
      <c r="H26" s="58">
        <v>0</v>
      </c>
      <c r="I26" s="58">
        <v>0</v>
      </c>
      <c r="O26" s="62">
        <v>2041</v>
      </c>
      <c r="P26" s="60">
        <f t="shared" si="0"/>
        <v>23244.373776178694</v>
      </c>
    </row>
    <row r="27" spans="2:16" x14ac:dyDescent="0.35">
      <c r="B27" s="90"/>
      <c r="C27" s="61">
        <v>2042</v>
      </c>
      <c r="D27" s="58">
        <v>1477.8885110513315</v>
      </c>
      <c r="E27" s="58">
        <v>125.63425924542349</v>
      </c>
      <c r="F27" s="58">
        <v>434.36605136333668</v>
      </c>
      <c r="G27" s="58">
        <v>3022.4545292682596</v>
      </c>
      <c r="H27" s="58">
        <v>0</v>
      </c>
      <c r="I27" s="58">
        <v>0</v>
      </c>
      <c r="O27" s="62">
        <v>2042</v>
      </c>
      <c r="P27" s="60">
        <f t="shared" si="0"/>
        <v>22683.166430121433</v>
      </c>
    </row>
    <row r="28" spans="2:16" x14ac:dyDescent="0.35">
      <c r="B28" s="90"/>
      <c r="C28" s="61">
        <v>2043</v>
      </c>
      <c r="D28" s="58">
        <v>1423.6360894565178</v>
      </c>
      <c r="E28" s="58">
        <v>123.78669660946126</v>
      </c>
      <c r="F28" s="58">
        <v>427.97831531387595</v>
      </c>
      <c r="G28" s="58">
        <v>2978.0066685437228</v>
      </c>
      <c r="H28" s="58">
        <v>0</v>
      </c>
      <c r="I28" s="58">
        <v>0</v>
      </c>
      <c r="O28" s="62">
        <v>2043</v>
      </c>
      <c r="P28" s="60">
        <f t="shared" si="0"/>
        <v>22121.959084064172</v>
      </c>
    </row>
    <row r="29" spans="2:16" x14ac:dyDescent="0.35">
      <c r="B29" s="90"/>
      <c r="C29" s="61">
        <v>2044</v>
      </c>
      <c r="D29" s="58">
        <v>1369.3836678617035</v>
      </c>
      <c r="E29" s="58">
        <v>121.9391339734991</v>
      </c>
      <c r="F29" s="58">
        <v>421.59057926441523</v>
      </c>
      <c r="G29" s="58">
        <v>2933.5588078191881</v>
      </c>
      <c r="H29" s="58">
        <v>0</v>
      </c>
      <c r="I29" s="58">
        <v>0</v>
      </c>
      <c r="O29" s="62">
        <v>2044</v>
      </c>
      <c r="P29" s="60">
        <f t="shared" si="0"/>
        <v>21560.751738006911</v>
      </c>
    </row>
    <row r="30" spans="2:16" x14ac:dyDescent="0.35">
      <c r="B30" s="90"/>
      <c r="C30" s="61">
        <v>2045</v>
      </c>
      <c r="D30" s="58">
        <v>1315.1312462668891</v>
      </c>
      <c r="E30" s="58">
        <v>120.09157133753692</v>
      </c>
      <c r="F30" s="58">
        <v>415.20284321495427</v>
      </c>
      <c r="G30" s="58">
        <v>2889.1109470946608</v>
      </c>
      <c r="H30" s="58">
        <v>0</v>
      </c>
      <c r="I30" s="58">
        <v>0</v>
      </c>
      <c r="O30" s="62">
        <v>2045</v>
      </c>
      <c r="P30" s="60">
        <f t="shared" si="0"/>
        <v>20999.544391949654</v>
      </c>
    </row>
    <row r="31" spans="2:16" x14ac:dyDescent="0.35">
      <c r="B31" s="90"/>
      <c r="C31" s="61">
        <v>2046</v>
      </c>
      <c r="D31" s="58">
        <v>1260.8788246720751</v>
      </c>
      <c r="E31" s="58">
        <v>118.24400870157517</v>
      </c>
      <c r="F31" s="58">
        <v>408.81510716549377</v>
      </c>
      <c r="G31" s="58">
        <v>2844.6630863701193</v>
      </c>
      <c r="H31" s="58">
        <v>0</v>
      </c>
      <c r="I31" s="58">
        <v>0</v>
      </c>
      <c r="O31" s="62">
        <v>2046</v>
      </c>
      <c r="P31" s="60">
        <f t="shared" si="0"/>
        <v>20438.337045892396</v>
      </c>
    </row>
    <row r="32" spans="2:16" x14ac:dyDescent="0.35">
      <c r="B32" s="90"/>
      <c r="C32" s="61">
        <v>2047</v>
      </c>
      <c r="D32" s="58">
        <v>1206.6264030772604</v>
      </c>
      <c r="E32" s="58">
        <v>116.39644606561293</v>
      </c>
      <c r="F32" s="58">
        <v>402.42737111603282</v>
      </c>
      <c r="G32" s="58">
        <v>2800.2152256455829</v>
      </c>
      <c r="H32" s="58">
        <v>0</v>
      </c>
      <c r="I32" s="58">
        <v>0</v>
      </c>
      <c r="O32" s="62">
        <v>2047</v>
      </c>
      <c r="P32" s="60">
        <f t="shared" si="0"/>
        <v>19877.129699835124</v>
      </c>
    </row>
    <row r="33" spans="2:16" x14ac:dyDescent="0.35">
      <c r="B33" s="90"/>
      <c r="C33" s="61">
        <v>2048</v>
      </c>
      <c r="D33" s="58">
        <v>1152.3739814824467</v>
      </c>
      <c r="E33" s="58">
        <v>114.54888342965059</v>
      </c>
      <c r="F33" s="58">
        <v>396.03963506657198</v>
      </c>
      <c r="G33" s="58">
        <v>2755.7673649210528</v>
      </c>
      <c r="H33" s="58">
        <v>0</v>
      </c>
      <c r="I33" s="58">
        <v>0</v>
      </c>
      <c r="O33" s="62">
        <v>2048</v>
      </c>
      <c r="P33" s="60">
        <f t="shared" si="0"/>
        <v>19315.922353777871</v>
      </c>
    </row>
    <row r="34" spans="2:16" x14ac:dyDescent="0.35">
      <c r="B34" s="90"/>
      <c r="C34" s="61">
        <v>2049</v>
      </c>
      <c r="D34" s="58">
        <v>1098.1215598876317</v>
      </c>
      <c r="E34" s="58">
        <v>112.70132079368848</v>
      </c>
      <c r="F34" s="58">
        <v>389.65189901711102</v>
      </c>
      <c r="G34" s="58">
        <v>2711.31950419653</v>
      </c>
      <c r="H34" s="58">
        <v>0</v>
      </c>
      <c r="I34" s="58">
        <v>0</v>
      </c>
      <c r="O34" s="62">
        <v>2049</v>
      </c>
      <c r="P34" s="60">
        <f t="shared" si="0"/>
        <v>18754.715007720617</v>
      </c>
    </row>
    <row r="35" spans="2:16" x14ac:dyDescent="0.35">
      <c r="B35" s="90"/>
      <c r="C35" s="61">
        <v>2050</v>
      </c>
      <c r="D35" s="58">
        <v>1043.8691382928187</v>
      </c>
      <c r="E35" s="58">
        <v>110.85375815772642</v>
      </c>
      <c r="F35" s="58">
        <v>383.26416296764984</v>
      </c>
      <c r="G35" s="58">
        <v>2666.8716434719859</v>
      </c>
      <c r="H35" s="64">
        <v>0</v>
      </c>
      <c r="I35" s="64">
        <v>0</v>
      </c>
      <c r="O35" s="62">
        <v>2050</v>
      </c>
      <c r="P35" s="60">
        <f t="shared" si="0"/>
        <v>18193.507661663345</v>
      </c>
    </row>
  </sheetData>
  <mergeCells count="3">
    <mergeCell ref="C2:I2"/>
    <mergeCell ref="L2:P2"/>
    <mergeCell ref="B16:B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B187-ECBE-45C5-9F1F-D458005B7E65}">
  <dimension ref="B3:N17"/>
  <sheetViews>
    <sheetView zoomScaleNormal="100" workbookViewId="0">
      <selection activeCell="F7" sqref="F7:G7"/>
    </sheetView>
  </sheetViews>
  <sheetFormatPr defaultColWidth="9.1796875" defaultRowHeight="15.5" x14ac:dyDescent="0.35"/>
  <cols>
    <col min="1" max="1" width="9.1796875" style="13"/>
    <col min="2" max="2" width="11.81640625" style="13" bestFit="1" customWidth="1"/>
    <col min="3" max="3" width="18.81640625" style="13" bestFit="1" customWidth="1"/>
    <col min="4" max="4" width="9.1796875" style="13"/>
    <col min="5" max="5" width="30.7265625" style="13" customWidth="1"/>
    <col min="6" max="6" width="3.26953125" style="13" customWidth="1"/>
    <col min="7" max="7" width="28.54296875" style="13" customWidth="1"/>
    <col min="8" max="8" width="6.1796875" style="13" customWidth="1"/>
    <col min="9" max="9" width="28.453125" style="13" bestFit="1" customWidth="1"/>
    <col min="10" max="10" width="5.54296875" style="13" customWidth="1"/>
    <col min="11" max="11" width="29.54296875" style="13" bestFit="1" customWidth="1"/>
    <col min="12" max="12" width="5.7265625" style="13" customWidth="1"/>
    <col min="13" max="13" width="23.453125" style="13" bestFit="1" customWidth="1"/>
    <col min="14" max="14" width="5.54296875" style="13" customWidth="1"/>
    <col min="15" max="15" width="27" style="13" bestFit="1" customWidth="1"/>
    <col min="16" max="16" width="4.453125" style="13" customWidth="1"/>
    <col min="17" max="17" width="29.1796875" style="13" customWidth="1"/>
    <col min="18" max="16384" width="9.1796875" style="13"/>
  </cols>
  <sheetData>
    <row r="3" spans="2:14" x14ac:dyDescent="0.35">
      <c r="B3" s="12">
        <v>44131</v>
      </c>
    </row>
    <row r="4" spans="2:14" x14ac:dyDescent="0.35">
      <c r="B4" s="13" t="s">
        <v>12</v>
      </c>
    </row>
    <row r="5" spans="2:14" x14ac:dyDescent="0.35">
      <c r="B5" s="13" t="s">
        <v>22</v>
      </c>
    </row>
    <row r="7" spans="2:14" x14ac:dyDescent="0.35">
      <c r="F7" s="76" t="s">
        <v>171</v>
      </c>
      <c r="G7" s="77">
        <f>255.567/251.107</f>
        <v>1.017761352730111</v>
      </c>
    </row>
    <row r="8" spans="2:14" x14ac:dyDescent="0.35">
      <c r="B8" s="13" t="s">
        <v>113</v>
      </c>
      <c r="G8" s="13" t="s">
        <v>170</v>
      </c>
    </row>
    <row r="9" spans="2:14" x14ac:dyDescent="0.35">
      <c r="B9" s="13" t="s">
        <v>23</v>
      </c>
    </row>
    <row r="10" spans="2:14" x14ac:dyDescent="0.35">
      <c r="C10" s="14" t="s">
        <v>18</v>
      </c>
      <c r="D10" s="14" t="s">
        <v>13</v>
      </c>
      <c r="E10" s="14" t="s">
        <v>28</v>
      </c>
      <c r="F10" s="14" t="s">
        <v>14</v>
      </c>
      <c r="G10" s="14" t="s">
        <v>16</v>
      </c>
      <c r="H10" s="15" t="s">
        <v>15</v>
      </c>
      <c r="I10" s="14" t="s">
        <v>29</v>
      </c>
      <c r="J10" s="14" t="s">
        <v>14</v>
      </c>
      <c r="K10" s="14" t="s">
        <v>17</v>
      </c>
      <c r="L10" s="15"/>
      <c r="M10" s="14"/>
      <c r="N10" s="14"/>
    </row>
    <row r="12" spans="2:14" x14ac:dyDescent="0.35">
      <c r="B12" s="13" t="s">
        <v>24</v>
      </c>
    </row>
    <row r="14" spans="2:14" x14ac:dyDescent="0.35">
      <c r="B14" s="16" t="s">
        <v>19</v>
      </c>
    </row>
    <row r="15" spans="2:14" x14ac:dyDescent="0.35">
      <c r="B15" s="13" t="s">
        <v>20</v>
      </c>
    </row>
    <row r="16" spans="2:14" x14ac:dyDescent="0.35">
      <c r="B16" s="13" t="s">
        <v>25</v>
      </c>
    </row>
    <row r="17" spans="2:2" x14ac:dyDescent="0.35">
      <c r="B17" s="13" t="s">
        <v>21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749D-3079-4C37-9C40-BC9D60216674}">
  <dimension ref="A1:P35"/>
  <sheetViews>
    <sheetView zoomScale="55" zoomScaleNormal="55" workbookViewId="0">
      <selection activeCell="D4" sqref="D4:G35"/>
    </sheetView>
  </sheetViews>
  <sheetFormatPr defaultColWidth="9.1796875" defaultRowHeight="15.5" x14ac:dyDescent="0.35"/>
  <cols>
    <col min="1" max="3" width="9.1796875" style="13"/>
    <col min="4" max="4" width="24.7265625" style="13" bestFit="1" customWidth="1"/>
    <col min="5" max="5" width="23.453125" style="13" bestFit="1" customWidth="1"/>
    <col min="6" max="6" width="28.1796875" style="13" bestFit="1" customWidth="1"/>
    <col min="7" max="7" width="27" style="13" bestFit="1" customWidth="1"/>
    <col min="8" max="8" width="20.81640625" style="13" bestFit="1" customWidth="1"/>
    <col min="9" max="9" width="22" style="13" bestFit="1" customWidth="1"/>
    <col min="10" max="16384" width="9.1796875" style="13"/>
  </cols>
  <sheetData>
    <row r="1" spans="1:16" x14ac:dyDescent="0.35">
      <c r="A1" s="13" t="s">
        <v>26</v>
      </c>
    </row>
    <row r="2" spans="1:16" ht="42.75" customHeight="1" x14ac:dyDescent="0.35">
      <c r="C2" s="88" t="s">
        <v>107</v>
      </c>
      <c r="D2" s="88"/>
      <c r="E2" s="88"/>
      <c r="F2" s="88"/>
      <c r="G2" s="88"/>
      <c r="H2" s="88"/>
      <c r="I2" s="88"/>
      <c r="L2" s="89" t="s">
        <v>94</v>
      </c>
      <c r="M2" s="89"/>
      <c r="N2" s="89"/>
      <c r="O2" s="89"/>
      <c r="P2" s="89"/>
    </row>
    <row r="3" spans="1:16" x14ac:dyDescent="0.35">
      <c r="C3" s="13" t="s">
        <v>27</v>
      </c>
      <c r="D3" s="13" t="s">
        <v>76</v>
      </c>
      <c r="E3" s="13" t="s">
        <v>78</v>
      </c>
      <c r="F3" s="13" t="s">
        <v>80</v>
      </c>
      <c r="G3" s="13" t="s">
        <v>82</v>
      </c>
      <c r="H3" s="13" t="s">
        <v>95</v>
      </c>
      <c r="I3" s="13" t="s">
        <v>96</v>
      </c>
      <c r="O3" s="14" t="s">
        <v>27</v>
      </c>
      <c r="P3" s="14" t="s">
        <v>97</v>
      </c>
    </row>
    <row r="4" spans="1:16" x14ac:dyDescent="0.35">
      <c r="C4" s="13">
        <v>2019</v>
      </c>
      <c r="D4" s="58">
        <v>2649.3545461803733</v>
      </c>
      <c r="E4" s="58">
        <v>365.15026120484936</v>
      </c>
      <c r="F4" s="58">
        <v>719.70345009463347</v>
      </c>
      <c r="G4" s="58">
        <v>4847.128551719703</v>
      </c>
      <c r="H4" s="58">
        <v>0</v>
      </c>
      <c r="I4" s="58">
        <v>0</v>
      </c>
      <c r="M4" s="59" t="s">
        <v>98</v>
      </c>
      <c r="N4" s="13">
        <v>7</v>
      </c>
      <c r="O4" s="14">
        <v>2019</v>
      </c>
      <c r="P4" s="60">
        <f>D4*$N$4+E4*$N$5+F4*$N$6+G4</f>
        <v>39612.430682899234</v>
      </c>
    </row>
    <row r="5" spans="1:16" x14ac:dyDescent="0.35">
      <c r="C5" s="61">
        <v>2020</v>
      </c>
      <c r="D5" s="58">
        <v>2483.7437116166957</v>
      </c>
      <c r="E5" s="58">
        <v>335.56844091037527</v>
      </c>
      <c r="F5" s="58">
        <v>685.86690909968047</v>
      </c>
      <c r="G5" s="58">
        <v>4641.6473502131457</v>
      </c>
      <c r="H5" s="58">
        <v>0</v>
      </c>
      <c r="I5" s="58">
        <v>0</v>
      </c>
      <c r="M5" s="59" t="s">
        <v>16</v>
      </c>
      <c r="N5" s="13">
        <v>5</v>
      </c>
      <c r="O5" s="62">
        <v>2020</v>
      </c>
      <c r="P5" s="60">
        <f t="shared" ref="P5:P35" si="0">D5*$N$4+E5*$N$5+F5*$N$6+G5</f>
        <v>37423.033718075509</v>
      </c>
    </row>
    <row r="6" spans="1:16" x14ac:dyDescent="0.35">
      <c r="C6" s="61">
        <v>2021</v>
      </c>
      <c r="D6" s="58">
        <v>2449.4350986644454</v>
      </c>
      <c r="E6" s="58">
        <v>326.53886726698767</v>
      </c>
      <c r="F6" s="58">
        <v>667.41140193554838</v>
      </c>
      <c r="G6" s="58">
        <v>4516.7485472694771</v>
      </c>
      <c r="H6" s="58">
        <v>0</v>
      </c>
      <c r="I6" s="58">
        <v>0</v>
      </c>
      <c r="M6" s="59" t="s">
        <v>17</v>
      </c>
      <c r="N6" s="13">
        <v>20</v>
      </c>
      <c r="O6" s="62">
        <v>2021</v>
      </c>
      <c r="P6" s="60">
        <f t="shared" si="0"/>
        <v>36643.716612966498</v>
      </c>
    </row>
    <row r="7" spans="1:16" x14ac:dyDescent="0.35">
      <c r="C7" s="61">
        <v>2022</v>
      </c>
      <c r="D7" s="58">
        <v>2415.1264857121955</v>
      </c>
      <c r="E7" s="58">
        <v>317.50929362359989</v>
      </c>
      <c r="F7" s="58">
        <v>648.95589477141777</v>
      </c>
      <c r="G7" s="58">
        <v>4391.8497443257866</v>
      </c>
      <c r="H7" s="58">
        <v>0</v>
      </c>
      <c r="I7" s="58">
        <v>0</v>
      </c>
      <c r="O7" s="62">
        <v>2022</v>
      </c>
      <c r="P7" s="60">
        <f t="shared" si="0"/>
        <v>35864.39950785751</v>
      </c>
    </row>
    <row r="8" spans="1:16" x14ac:dyDescent="0.35">
      <c r="C8" s="61">
        <v>2023</v>
      </c>
      <c r="D8" s="58">
        <v>2380.8178727599438</v>
      </c>
      <c r="E8" s="58">
        <v>308.47971998021285</v>
      </c>
      <c r="F8" s="58">
        <v>630.50038760728478</v>
      </c>
      <c r="G8" s="58">
        <v>4266.9509413821306</v>
      </c>
      <c r="H8" s="58">
        <v>0</v>
      </c>
      <c r="I8" s="58">
        <v>0</v>
      </c>
      <c r="O8" s="62">
        <v>2023</v>
      </c>
      <c r="P8" s="60">
        <f t="shared" si="0"/>
        <v>35085.0824027485</v>
      </c>
    </row>
    <row r="9" spans="1:16" x14ac:dyDescent="0.35">
      <c r="C9" s="61">
        <v>2024</v>
      </c>
      <c r="D9" s="58">
        <v>2346.5092598076953</v>
      </c>
      <c r="E9" s="58">
        <v>299.45014633682513</v>
      </c>
      <c r="F9" s="58">
        <v>612.04488044315383</v>
      </c>
      <c r="G9" s="58">
        <v>4142.0521384384256</v>
      </c>
      <c r="H9" s="58">
        <v>0</v>
      </c>
      <c r="I9" s="58">
        <v>0</v>
      </c>
      <c r="O9" s="62">
        <v>2024</v>
      </c>
      <c r="P9" s="60">
        <f t="shared" si="0"/>
        <v>34305.765297639497</v>
      </c>
    </row>
    <row r="10" spans="1:16" x14ac:dyDescent="0.35">
      <c r="C10" s="61">
        <v>2025</v>
      </c>
      <c r="D10" s="58">
        <v>2312.2006468554441</v>
      </c>
      <c r="E10" s="58">
        <v>290.42057269343809</v>
      </c>
      <c r="F10" s="58">
        <v>593.58937327902095</v>
      </c>
      <c r="G10" s="58">
        <v>4017.1533354947474</v>
      </c>
      <c r="H10" s="58">
        <v>0</v>
      </c>
      <c r="I10" s="58">
        <v>0</v>
      </c>
      <c r="O10" s="62">
        <v>2025</v>
      </c>
      <c r="P10" s="60">
        <f t="shared" si="0"/>
        <v>33526.448192530464</v>
      </c>
    </row>
    <row r="11" spans="1:16" x14ac:dyDescent="0.35">
      <c r="C11" s="61">
        <v>2026</v>
      </c>
      <c r="D11" s="58">
        <v>2279.8717715338084</v>
      </c>
      <c r="E11" s="58">
        <v>283.6391786102414</v>
      </c>
      <c r="F11" s="58">
        <v>579.72891075575501</v>
      </c>
      <c r="G11" s="58">
        <v>3923.3517855288787</v>
      </c>
      <c r="H11" s="58">
        <v>0</v>
      </c>
      <c r="I11" s="58">
        <v>0</v>
      </c>
      <c r="O11" s="62">
        <v>2026</v>
      </c>
      <c r="P11" s="60">
        <f t="shared" si="0"/>
        <v>32895.228294431843</v>
      </c>
    </row>
    <row r="12" spans="1:16" x14ac:dyDescent="0.35">
      <c r="C12" s="61">
        <v>2027</v>
      </c>
      <c r="D12" s="58">
        <v>2247.5428962121737</v>
      </c>
      <c r="E12" s="58">
        <v>276.85778452704437</v>
      </c>
      <c r="F12" s="58">
        <v>565.86844823248759</v>
      </c>
      <c r="G12" s="58">
        <v>3829.5502355630215</v>
      </c>
      <c r="H12" s="58">
        <v>0</v>
      </c>
      <c r="I12" s="58">
        <v>0</v>
      </c>
      <c r="O12" s="62">
        <v>2027</v>
      </c>
      <c r="P12" s="60">
        <f t="shared" si="0"/>
        <v>32264.008396333214</v>
      </c>
    </row>
    <row r="13" spans="1:16" x14ac:dyDescent="0.35">
      <c r="C13" s="61">
        <v>2028</v>
      </c>
      <c r="D13" s="58">
        <v>2215.2140208905389</v>
      </c>
      <c r="E13" s="58">
        <v>270.076390443847</v>
      </c>
      <c r="F13" s="58">
        <v>552.00798570922166</v>
      </c>
      <c r="G13" s="58">
        <v>3735.7486855971342</v>
      </c>
      <c r="H13" s="58">
        <v>0</v>
      </c>
      <c r="I13" s="58">
        <v>0</v>
      </c>
      <c r="O13" s="62">
        <v>2028</v>
      </c>
      <c r="P13" s="60">
        <f t="shared" si="0"/>
        <v>31632.788498234571</v>
      </c>
    </row>
    <row r="14" spans="1:16" x14ac:dyDescent="0.35">
      <c r="C14" s="61">
        <v>2029</v>
      </c>
      <c r="D14" s="58">
        <v>2182.8851455689032</v>
      </c>
      <c r="E14" s="58">
        <v>263.2949963606498</v>
      </c>
      <c r="F14" s="58">
        <v>538.14752318595527</v>
      </c>
      <c r="G14" s="58">
        <v>3641.9471356312724</v>
      </c>
      <c r="H14" s="58">
        <v>0</v>
      </c>
      <c r="I14" s="58">
        <v>0</v>
      </c>
      <c r="O14" s="62">
        <v>2029</v>
      </c>
      <c r="P14" s="60">
        <f t="shared" si="0"/>
        <v>31001.56860013595</v>
      </c>
    </row>
    <row r="15" spans="1:16" x14ac:dyDescent="0.35">
      <c r="C15" s="61">
        <v>2030</v>
      </c>
      <c r="D15" s="58">
        <v>2150.5562702472662</v>
      </c>
      <c r="E15" s="58">
        <v>256.51360227745329</v>
      </c>
      <c r="F15" s="58">
        <v>524.2870606626883</v>
      </c>
      <c r="G15" s="58">
        <v>3548.145585665402</v>
      </c>
      <c r="H15" s="58">
        <v>0</v>
      </c>
      <c r="I15" s="58">
        <v>0</v>
      </c>
      <c r="O15" s="62">
        <v>2030</v>
      </c>
      <c r="P15" s="60">
        <f t="shared" si="0"/>
        <v>30370.348702037296</v>
      </c>
    </row>
    <row r="16" spans="1:16" ht="15.75" customHeight="1" x14ac:dyDescent="0.35">
      <c r="B16" s="90" t="s">
        <v>99</v>
      </c>
      <c r="C16" s="61">
        <v>2031</v>
      </c>
      <c r="D16" s="58">
        <v>2096.0333649017252</v>
      </c>
      <c r="E16" s="58">
        <v>253.30718224898462</v>
      </c>
      <c r="F16" s="58">
        <v>517.73347240440478</v>
      </c>
      <c r="G16" s="58">
        <v>3503.7937658446026</v>
      </c>
      <c r="H16" s="58">
        <v>0</v>
      </c>
      <c r="I16" s="58">
        <v>0</v>
      </c>
      <c r="O16" s="62">
        <v>2031</v>
      </c>
      <c r="P16" s="60">
        <f t="shared" si="0"/>
        <v>29797.232679489698</v>
      </c>
    </row>
    <row r="17" spans="2:16" x14ac:dyDescent="0.35">
      <c r="B17" s="90"/>
      <c r="C17" s="61">
        <v>2032</v>
      </c>
      <c r="D17" s="58">
        <v>2041.5104595561854</v>
      </c>
      <c r="E17" s="58">
        <v>250.10076222051632</v>
      </c>
      <c r="F17" s="58">
        <v>511.17988414612165</v>
      </c>
      <c r="G17" s="58">
        <v>3459.4419460237755</v>
      </c>
      <c r="H17" s="58">
        <v>0</v>
      </c>
      <c r="I17" s="58">
        <v>0</v>
      </c>
      <c r="O17" s="62">
        <v>2032</v>
      </c>
      <c r="P17" s="60">
        <f t="shared" si="0"/>
        <v>29224.116656942089</v>
      </c>
    </row>
    <row r="18" spans="2:16" x14ac:dyDescent="0.35">
      <c r="B18" s="90"/>
      <c r="C18" s="61">
        <v>2033</v>
      </c>
      <c r="D18" s="58">
        <v>1986.9875542106442</v>
      </c>
      <c r="E18" s="58">
        <v>246.8943421920485</v>
      </c>
      <c r="F18" s="58">
        <v>504.62629588783795</v>
      </c>
      <c r="G18" s="58">
        <v>3415.0901262029543</v>
      </c>
      <c r="H18" s="58">
        <v>0</v>
      </c>
      <c r="I18" s="58">
        <v>0</v>
      </c>
      <c r="O18" s="62">
        <v>2033</v>
      </c>
      <c r="P18" s="60">
        <f t="shared" si="0"/>
        <v>28651.000634394466</v>
      </c>
    </row>
    <row r="19" spans="2:16" x14ac:dyDescent="0.35">
      <c r="B19" s="90"/>
      <c r="C19" s="61">
        <v>2034</v>
      </c>
      <c r="D19" s="58">
        <v>1932.4646488651013</v>
      </c>
      <c r="E19" s="58">
        <v>243.68792216358034</v>
      </c>
      <c r="F19" s="58">
        <v>498.07270762955392</v>
      </c>
      <c r="G19" s="58">
        <v>3370.7383063821467</v>
      </c>
      <c r="H19" s="58">
        <v>0</v>
      </c>
      <c r="I19" s="58">
        <v>0</v>
      </c>
      <c r="O19" s="62">
        <v>2034</v>
      </c>
      <c r="P19" s="60">
        <f t="shared" si="0"/>
        <v>28077.884611846835</v>
      </c>
    </row>
    <row r="20" spans="2:16" x14ac:dyDescent="0.35">
      <c r="B20" s="90"/>
      <c r="C20" s="61">
        <v>2035</v>
      </c>
      <c r="D20" s="58">
        <v>1877.9417435195617</v>
      </c>
      <c r="E20" s="58">
        <v>240.48150213511215</v>
      </c>
      <c r="F20" s="58">
        <v>491.5191193712709</v>
      </c>
      <c r="G20" s="58">
        <v>3326.3864865613177</v>
      </c>
      <c r="H20" s="58">
        <v>0</v>
      </c>
      <c r="I20" s="58">
        <v>0</v>
      </c>
      <c r="O20" s="62">
        <v>2035</v>
      </c>
      <c r="P20" s="60">
        <f t="shared" si="0"/>
        <v>27504.768589299227</v>
      </c>
    </row>
    <row r="21" spans="2:16" x14ac:dyDescent="0.35">
      <c r="B21" s="90"/>
      <c r="C21" s="61">
        <v>2036</v>
      </c>
      <c r="D21" s="58">
        <v>1823.4188381740196</v>
      </c>
      <c r="E21" s="58">
        <v>237.27508210664413</v>
      </c>
      <c r="F21" s="58">
        <v>484.96553111298749</v>
      </c>
      <c r="G21" s="58">
        <v>3282.0346667405074</v>
      </c>
      <c r="H21" s="58">
        <v>0</v>
      </c>
      <c r="I21" s="58">
        <v>0</v>
      </c>
      <c r="O21" s="62">
        <v>2036</v>
      </c>
      <c r="P21" s="60">
        <f t="shared" si="0"/>
        <v>26931.652566751614</v>
      </c>
    </row>
    <row r="22" spans="2:16" x14ac:dyDescent="0.35">
      <c r="B22" s="90"/>
      <c r="C22" s="61">
        <v>2037</v>
      </c>
      <c r="D22" s="58">
        <v>1768.8959328284782</v>
      </c>
      <c r="E22" s="58">
        <v>234.06866207817603</v>
      </c>
      <c r="F22" s="58">
        <v>478.41194285470323</v>
      </c>
      <c r="G22" s="58">
        <v>3237.6828469196935</v>
      </c>
      <c r="H22" s="58">
        <v>0</v>
      </c>
      <c r="I22" s="58">
        <v>0</v>
      </c>
      <c r="O22" s="62">
        <v>2037</v>
      </c>
      <c r="P22" s="60">
        <f t="shared" si="0"/>
        <v>26358.536544203984</v>
      </c>
    </row>
    <row r="23" spans="2:16" x14ac:dyDescent="0.35">
      <c r="B23" s="90"/>
      <c r="C23" s="61">
        <v>2038</v>
      </c>
      <c r="D23" s="58">
        <v>1714.3730274829368</v>
      </c>
      <c r="E23" s="58">
        <v>230.8622420497079</v>
      </c>
      <c r="F23" s="58">
        <v>471.85835459641953</v>
      </c>
      <c r="G23" s="58">
        <v>3193.331027098875</v>
      </c>
      <c r="H23" s="58">
        <v>0</v>
      </c>
      <c r="I23" s="58">
        <v>0</v>
      </c>
      <c r="O23" s="62">
        <v>2038</v>
      </c>
      <c r="P23" s="60">
        <f t="shared" si="0"/>
        <v>25785.420521656364</v>
      </c>
    </row>
    <row r="24" spans="2:16" x14ac:dyDescent="0.35">
      <c r="B24" s="90"/>
      <c r="C24" s="61">
        <v>2039</v>
      </c>
      <c r="D24" s="58">
        <v>1659.8501221373963</v>
      </c>
      <c r="E24" s="58">
        <v>227.65582202123957</v>
      </c>
      <c r="F24" s="58">
        <v>465.30476633813561</v>
      </c>
      <c r="G24" s="58">
        <v>3148.9792072780574</v>
      </c>
      <c r="H24" s="58">
        <v>0</v>
      </c>
      <c r="I24" s="58">
        <v>0</v>
      </c>
      <c r="O24" s="62">
        <v>2039</v>
      </c>
      <c r="P24" s="60">
        <f t="shared" si="0"/>
        <v>25212.304499108741</v>
      </c>
    </row>
    <row r="25" spans="2:16" x14ac:dyDescent="0.35">
      <c r="B25" s="90"/>
      <c r="C25" s="61">
        <v>2040</v>
      </c>
      <c r="D25" s="58">
        <v>1605.3272167918544</v>
      </c>
      <c r="E25" s="58">
        <v>224.44940199277161</v>
      </c>
      <c r="F25" s="58">
        <v>458.75117807985265</v>
      </c>
      <c r="G25" s="58">
        <v>3104.6273874572339</v>
      </c>
      <c r="H25" s="58">
        <v>0</v>
      </c>
      <c r="I25" s="58">
        <v>0</v>
      </c>
      <c r="O25" s="62">
        <v>2040</v>
      </c>
      <c r="P25" s="60">
        <f t="shared" si="0"/>
        <v>24639.188476561121</v>
      </c>
    </row>
    <row r="26" spans="2:16" x14ac:dyDescent="0.35">
      <c r="B26" s="90"/>
      <c r="C26" s="61">
        <v>2041</v>
      </c>
      <c r="D26" s="58">
        <v>1550.8043114463132</v>
      </c>
      <c r="E26" s="58">
        <v>221.24298196430303</v>
      </c>
      <c r="F26" s="58">
        <v>452.1975898215693</v>
      </c>
      <c r="G26" s="58">
        <v>3060.27556763642</v>
      </c>
      <c r="H26" s="58">
        <v>0</v>
      </c>
      <c r="I26" s="58">
        <v>0</v>
      </c>
      <c r="O26" s="62">
        <v>2041</v>
      </c>
      <c r="P26" s="60">
        <f t="shared" si="0"/>
        <v>24066.072454013516</v>
      </c>
    </row>
    <row r="27" spans="2:16" x14ac:dyDescent="0.35">
      <c r="B27" s="90"/>
      <c r="C27" s="61">
        <v>2042</v>
      </c>
      <c r="D27" s="58">
        <v>1496.2814061007716</v>
      </c>
      <c r="E27" s="58">
        <v>218.03656193583527</v>
      </c>
      <c r="F27" s="58">
        <v>445.64400156328554</v>
      </c>
      <c r="G27" s="58">
        <v>3015.9237478156001</v>
      </c>
      <c r="H27" s="58">
        <v>0</v>
      </c>
      <c r="I27" s="58">
        <v>0</v>
      </c>
      <c r="O27" s="62">
        <v>2042</v>
      </c>
      <c r="P27" s="60">
        <f t="shared" si="0"/>
        <v>23492.956431465886</v>
      </c>
    </row>
    <row r="28" spans="2:16" x14ac:dyDescent="0.35">
      <c r="B28" s="90"/>
      <c r="C28" s="61">
        <v>2043</v>
      </c>
      <c r="D28" s="58">
        <v>1441.7585007552311</v>
      </c>
      <c r="E28" s="58">
        <v>214.83014190736685</v>
      </c>
      <c r="F28" s="58">
        <v>439.09041330500224</v>
      </c>
      <c r="G28" s="58">
        <v>2971.5719279947762</v>
      </c>
      <c r="H28" s="58">
        <v>0</v>
      </c>
      <c r="I28" s="58">
        <v>0</v>
      </c>
      <c r="O28" s="62">
        <v>2043</v>
      </c>
      <c r="P28" s="60">
        <f t="shared" si="0"/>
        <v>22919.840408918273</v>
      </c>
    </row>
    <row r="29" spans="2:16" x14ac:dyDescent="0.35">
      <c r="B29" s="90"/>
      <c r="C29" s="61">
        <v>2044</v>
      </c>
      <c r="D29" s="58">
        <v>1387.2355954096895</v>
      </c>
      <c r="E29" s="58">
        <v>211.62372187889881</v>
      </c>
      <c r="F29" s="58">
        <v>432.53682504671855</v>
      </c>
      <c r="G29" s="58">
        <v>2927.2201081739649</v>
      </c>
      <c r="H29" s="58">
        <v>0</v>
      </c>
      <c r="I29" s="58">
        <v>0</v>
      </c>
      <c r="O29" s="62">
        <v>2044</v>
      </c>
      <c r="P29" s="60">
        <f t="shared" si="0"/>
        <v>22346.724386370657</v>
      </c>
    </row>
    <row r="30" spans="2:16" x14ac:dyDescent="0.35">
      <c r="B30" s="90"/>
      <c r="C30" s="61">
        <v>2045</v>
      </c>
      <c r="D30" s="58">
        <v>1332.7126900641474</v>
      </c>
      <c r="E30" s="58">
        <v>208.41730185043068</v>
      </c>
      <c r="F30" s="58">
        <v>425.98323678843457</v>
      </c>
      <c r="G30" s="58">
        <v>2882.8682883531424</v>
      </c>
      <c r="H30" s="58">
        <v>0</v>
      </c>
      <c r="I30" s="58">
        <v>0</v>
      </c>
      <c r="O30" s="62">
        <v>2045</v>
      </c>
      <c r="P30" s="60">
        <f t="shared" si="0"/>
        <v>21773.608363823019</v>
      </c>
    </row>
    <row r="31" spans="2:16" x14ac:dyDescent="0.35">
      <c r="B31" s="90"/>
      <c r="C31" s="61">
        <v>2046</v>
      </c>
      <c r="D31" s="58">
        <v>1278.1897847186065</v>
      </c>
      <c r="E31" s="58">
        <v>205.21088182196272</v>
      </c>
      <c r="F31" s="58">
        <v>419.42964853015098</v>
      </c>
      <c r="G31" s="58">
        <v>2838.5164685323311</v>
      </c>
      <c r="H31" s="58">
        <v>0</v>
      </c>
      <c r="I31" s="58">
        <v>0</v>
      </c>
      <c r="O31" s="62">
        <v>2046</v>
      </c>
      <c r="P31" s="60">
        <f t="shared" si="0"/>
        <v>21200.492341275414</v>
      </c>
    </row>
    <row r="32" spans="2:16" x14ac:dyDescent="0.35">
      <c r="B32" s="90"/>
      <c r="C32" s="61">
        <v>2047</v>
      </c>
      <c r="D32" s="58">
        <v>1223.6668793730653</v>
      </c>
      <c r="E32" s="58">
        <v>202.00446179349433</v>
      </c>
      <c r="F32" s="58">
        <v>412.87606027186729</v>
      </c>
      <c r="G32" s="58">
        <v>2794.1646487115117</v>
      </c>
      <c r="H32" s="58">
        <v>0</v>
      </c>
      <c r="I32" s="58">
        <v>0</v>
      </c>
      <c r="O32" s="62">
        <v>2047</v>
      </c>
      <c r="P32" s="60">
        <f t="shared" si="0"/>
        <v>20627.376318727784</v>
      </c>
    </row>
    <row r="33" spans="2:16" x14ac:dyDescent="0.35">
      <c r="B33" s="90"/>
      <c r="C33" s="61">
        <v>2048</v>
      </c>
      <c r="D33" s="58">
        <v>1169.1439740275239</v>
      </c>
      <c r="E33" s="58">
        <v>198.79804176502603</v>
      </c>
      <c r="F33" s="58">
        <v>406.32247201358416</v>
      </c>
      <c r="G33" s="58">
        <v>2749.8128288906933</v>
      </c>
      <c r="H33" s="58">
        <v>0</v>
      </c>
      <c r="I33" s="58">
        <v>0</v>
      </c>
      <c r="O33" s="62">
        <v>2048</v>
      </c>
      <c r="P33" s="60">
        <f t="shared" si="0"/>
        <v>20054.260296180171</v>
      </c>
    </row>
    <row r="34" spans="2:16" x14ac:dyDescent="0.35">
      <c r="B34" s="90"/>
      <c r="C34" s="61">
        <v>2049</v>
      </c>
      <c r="D34" s="58">
        <v>1114.6210686819823</v>
      </c>
      <c r="E34" s="58">
        <v>195.5916217365581</v>
      </c>
      <c r="F34" s="58">
        <v>399.76888375530012</v>
      </c>
      <c r="G34" s="58">
        <v>2705.4610090698789</v>
      </c>
      <c r="H34" s="58">
        <v>0</v>
      </c>
      <c r="I34" s="58">
        <v>0</v>
      </c>
      <c r="O34" s="62">
        <v>2049</v>
      </c>
      <c r="P34" s="60">
        <f t="shared" si="0"/>
        <v>19481.144273632548</v>
      </c>
    </row>
    <row r="35" spans="2:16" x14ac:dyDescent="0.35">
      <c r="B35" s="90"/>
      <c r="C35" s="61">
        <v>2050</v>
      </c>
      <c r="D35" s="58">
        <v>1060.0981633364411</v>
      </c>
      <c r="E35" s="58">
        <v>192.38520170808974</v>
      </c>
      <c r="F35" s="58">
        <v>393.21529549701654</v>
      </c>
      <c r="G35" s="58">
        <v>2661.1091892490608</v>
      </c>
      <c r="H35" s="64">
        <v>0</v>
      </c>
      <c r="I35" s="64">
        <v>0</v>
      </c>
      <c r="O35" s="62">
        <v>2050</v>
      </c>
      <c r="P35" s="60">
        <f t="shared" si="0"/>
        <v>18908.028251084928</v>
      </c>
    </row>
  </sheetData>
  <mergeCells count="3">
    <mergeCell ref="C2:I2"/>
    <mergeCell ref="L2:P2"/>
    <mergeCell ref="B16:B3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ECC9-410B-43C3-B9CA-F3C9311F2EF3}">
  <dimension ref="A1:N35"/>
  <sheetViews>
    <sheetView zoomScale="55" zoomScaleNormal="55" workbookViewId="0">
      <selection activeCell="D4" sqref="D4:F35"/>
    </sheetView>
  </sheetViews>
  <sheetFormatPr defaultColWidth="9.1796875" defaultRowHeight="15.5" x14ac:dyDescent="0.35"/>
  <cols>
    <col min="1" max="3" width="9.1796875" style="13"/>
    <col min="4" max="4" width="29" style="13" bestFit="1" customWidth="1"/>
    <col min="5" max="5" width="27.453125" style="13" bestFit="1" customWidth="1"/>
    <col min="6" max="6" width="34.7265625" style="13" bestFit="1" customWidth="1"/>
    <col min="7" max="7" width="24.81640625" style="13" bestFit="1" customWidth="1"/>
    <col min="8" max="8" width="26.1796875" style="13" bestFit="1" customWidth="1"/>
    <col min="9" max="13" width="9.1796875" style="13"/>
    <col min="14" max="14" width="27.7265625" style="13" bestFit="1" customWidth="1"/>
    <col min="15" max="16384" width="9.1796875" style="13"/>
  </cols>
  <sheetData>
    <row r="1" spans="1:14" x14ac:dyDescent="0.35">
      <c r="A1" s="13" t="s">
        <v>26</v>
      </c>
    </row>
    <row r="2" spans="1:14" ht="58.5" customHeight="1" x14ac:dyDescent="0.35">
      <c r="C2" s="88" t="s">
        <v>108</v>
      </c>
      <c r="D2" s="88"/>
      <c r="E2" s="88"/>
      <c r="F2" s="88"/>
      <c r="G2" s="88"/>
      <c r="H2" s="88"/>
      <c r="J2" s="89" t="s">
        <v>94</v>
      </c>
      <c r="K2" s="89"/>
      <c r="L2" s="89"/>
      <c r="M2" s="89"/>
      <c r="N2" s="89"/>
    </row>
    <row r="3" spans="1:14" x14ac:dyDescent="0.35">
      <c r="C3" s="13" t="s">
        <v>27</v>
      </c>
      <c r="D3" s="13" t="s">
        <v>78</v>
      </c>
      <c r="E3" s="13" t="s">
        <v>80</v>
      </c>
      <c r="F3" s="13" t="s">
        <v>82</v>
      </c>
      <c r="G3" s="13" t="s">
        <v>95</v>
      </c>
      <c r="H3" s="13" t="s">
        <v>96</v>
      </c>
      <c r="M3" s="14" t="s">
        <v>27</v>
      </c>
      <c r="N3" s="14" t="s">
        <v>109</v>
      </c>
    </row>
    <row r="4" spans="1:14" x14ac:dyDescent="0.35">
      <c r="C4" s="13">
        <v>2019</v>
      </c>
      <c r="D4" s="58">
        <v>360.30416789952557</v>
      </c>
      <c r="E4" s="58">
        <v>1806.7115393299932</v>
      </c>
      <c r="F4" s="58">
        <v>6088.0525081671431</v>
      </c>
      <c r="G4" s="58">
        <v>0</v>
      </c>
      <c r="H4" s="58">
        <v>0</v>
      </c>
      <c r="K4" s="59" t="s">
        <v>16</v>
      </c>
      <c r="L4" s="13">
        <v>20</v>
      </c>
      <c r="M4" s="14">
        <v>2019</v>
      </c>
      <c r="N4" s="60">
        <f>D4*$L$4+E4*$L$5+F4</f>
        <v>22327.693562807621</v>
      </c>
    </row>
    <row r="5" spans="1:14" x14ac:dyDescent="0.35">
      <c r="C5" s="61">
        <v>2020</v>
      </c>
      <c r="D5" s="58">
        <v>331.00667980131936</v>
      </c>
      <c r="E5" s="58">
        <v>1720.3694471204701</v>
      </c>
      <c r="F5" s="58">
        <v>5836.8250351944607</v>
      </c>
      <c r="G5" s="58">
        <v>0</v>
      </c>
      <c r="H5" s="58">
        <v>0</v>
      </c>
      <c r="K5" s="59" t="s">
        <v>17</v>
      </c>
      <c r="L5" s="13">
        <v>5</v>
      </c>
      <c r="M5" s="62">
        <v>2020</v>
      </c>
      <c r="N5" s="60">
        <f t="shared" ref="N5:N34" si="0">D5*$L$4+E5*$L$5+F5</f>
        <v>21058.805866823197</v>
      </c>
    </row>
    <row r="6" spans="1:14" x14ac:dyDescent="0.35">
      <c r="C6" s="61">
        <v>2021</v>
      </c>
      <c r="D6" s="58">
        <v>302.22369051345277</v>
      </c>
      <c r="E6" s="58">
        <v>1647.908498107686</v>
      </c>
      <c r="F6" s="58">
        <v>5624.0505823346102</v>
      </c>
      <c r="G6" s="58">
        <v>0</v>
      </c>
      <c r="H6" s="58">
        <v>0</v>
      </c>
      <c r="M6" s="62">
        <v>2021</v>
      </c>
      <c r="N6" s="60">
        <f t="shared" si="0"/>
        <v>19908.066883142095</v>
      </c>
    </row>
    <row r="7" spans="1:14" x14ac:dyDescent="0.35">
      <c r="C7" s="61">
        <v>2022</v>
      </c>
      <c r="D7" s="58">
        <v>273.41901841564288</v>
      </c>
      <c r="E7" s="58">
        <v>1575.4712202289275</v>
      </c>
      <c r="F7" s="58">
        <v>5409.6555824296265</v>
      </c>
      <c r="G7" s="58">
        <v>0</v>
      </c>
      <c r="H7" s="58">
        <v>0</v>
      </c>
      <c r="M7" s="62">
        <v>2022</v>
      </c>
      <c r="N7" s="60">
        <f t="shared" si="0"/>
        <v>18755.39205188712</v>
      </c>
    </row>
    <row r="8" spans="1:14" x14ac:dyDescent="0.35">
      <c r="C8" s="61">
        <v>2023</v>
      </c>
      <c r="D8" s="58">
        <v>245.08416042554737</v>
      </c>
      <c r="E8" s="58">
        <v>1515.3913304403388</v>
      </c>
      <c r="F8" s="58">
        <v>5230.3739218952833</v>
      </c>
      <c r="G8" s="58">
        <v>0</v>
      </c>
      <c r="H8" s="58">
        <v>0</v>
      </c>
      <c r="M8" s="62">
        <v>2023</v>
      </c>
      <c r="N8" s="60">
        <f t="shared" si="0"/>
        <v>17709.013782607923</v>
      </c>
    </row>
    <row r="9" spans="1:14" x14ac:dyDescent="0.35">
      <c r="C9" s="61">
        <v>2024</v>
      </c>
      <c r="D9" s="58">
        <v>217.12293918934986</v>
      </c>
      <c r="E9" s="58">
        <v>1465.022210845977</v>
      </c>
      <c r="F9" s="58">
        <v>5079.0174213881137</v>
      </c>
      <c r="G9" s="58">
        <v>0</v>
      </c>
      <c r="H9" s="58">
        <v>0</v>
      </c>
      <c r="M9" s="62">
        <v>2024</v>
      </c>
      <c r="N9" s="60">
        <f t="shared" si="0"/>
        <v>16746.587259404998</v>
      </c>
    </row>
    <row r="10" spans="1:14" x14ac:dyDescent="0.35">
      <c r="C10" s="61">
        <v>2025</v>
      </c>
      <c r="D10" s="58">
        <v>189.45772907254798</v>
      </c>
      <c r="E10" s="58">
        <v>1422.272304673168</v>
      </c>
      <c r="F10" s="58">
        <v>4949.7844346753918</v>
      </c>
      <c r="G10" s="58">
        <v>0</v>
      </c>
      <c r="H10" s="58">
        <v>0</v>
      </c>
      <c r="M10" s="62">
        <v>2025</v>
      </c>
      <c r="N10" s="60">
        <f t="shared" si="0"/>
        <v>15850.300539492191</v>
      </c>
    </row>
    <row r="11" spans="1:14" x14ac:dyDescent="0.35">
      <c r="C11" s="61">
        <v>2026</v>
      </c>
      <c r="D11" s="58">
        <v>177.87439546479314</v>
      </c>
      <c r="E11" s="58">
        <v>1388.4201133612787</v>
      </c>
      <c r="F11" s="58">
        <v>4846.9166189753487</v>
      </c>
      <c r="G11" s="58">
        <v>0</v>
      </c>
      <c r="H11" s="58">
        <v>0</v>
      </c>
      <c r="M11" s="62">
        <v>2026</v>
      </c>
      <c r="N11" s="60">
        <f t="shared" si="0"/>
        <v>15346.505095077606</v>
      </c>
    </row>
    <row r="12" spans="1:14" x14ac:dyDescent="0.35">
      <c r="C12" s="61">
        <v>2027</v>
      </c>
      <c r="D12" s="58">
        <v>167.71681463396158</v>
      </c>
      <c r="E12" s="58">
        <v>1357.7235313079691</v>
      </c>
      <c r="F12" s="58">
        <v>4753.247244450803</v>
      </c>
      <c r="G12" s="58">
        <v>0</v>
      </c>
      <c r="H12" s="58">
        <v>0</v>
      </c>
      <c r="M12" s="62">
        <v>2027</v>
      </c>
      <c r="N12" s="60">
        <f t="shared" si="0"/>
        <v>14896.20119366988</v>
      </c>
    </row>
    <row r="13" spans="1:14" x14ac:dyDescent="0.35">
      <c r="C13" s="61">
        <v>2028</v>
      </c>
      <c r="D13" s="58">
        <v>159.30991673373344</v>
      </c>
      <c r="E13" s="58">
        <v>1329.8372280680062</v>
      </c>
      <c r="F13" s="58">
        <v>4667.8250431899905</v>
      </c>
      <c r="G13" s="58">
        <v>0</v>
      </c>
      <c r="H13" s="58">
        <v>0</v>
      </c>
      <c r="M13" s="62">
        <v>2028</v>
      </c>
      <c r="N13" s="60">
        <f t="shared" si="0"/>
        <v>14503.209518204691</v>
      </c>
    </row>
    <row r="14" spans="1:14" x14ac:dyDescent="0.35">
      <c r="C14" s="61">
        <v>2029</v>
      </c>
      <c r="D14" s="58">
        <v>151.60228122425406</v>
      </c>
      <c r="E14" s="58">
        <v>1301.5205210253173</v>
      </c>
      <c r="F14" s="58">
        <v>4580.775931164726</v>
      </c>
      <c r="G14" s="58">
        <v>0</v>
      </c>
      <c r="H14" s="58">
        <v>0</v>
      </c>
      <c r="M14" s="62">
        <v>2029</v>
      </c>
      <c r="N14" s="60">
        <f t="shared" si="0"/>
        <v>14120.424160776392</v>
      </c>
    </row>
    <row r="15" spans="1:14" x14ac:dyDescent="0.35">
      <c r="C15" s="61">
        <v>2030</v>
      </c>
      <c r="D15" s="58">
        <v>144.65197729592001</v>
      </c>
      <c r="E15" s="58">
        <v>1275.7031511161538</v>
      </c>
      <c r="F15" s="58">
        <v>4501.1188770324807</v>
      </c>
      <c r="G15" s="58">
        <v>0</v>
      </c>
      <c r="H15" s="58">
        <v>0</v>
      </c>
      <c r="M15" s="62">
        <v>2030</v>
      </c>
      <c r="N15" s="60">
        <f t="shared" si="0"/>
        <v>13772.67417853165</v>
      </c>
    </row>
    <row r="16" spans="1:14" ht="15.75" customHeight="1" x14ac:dyDescent="0.35">
      <c r="B16" s="90" t="s">
        <v>99</v>
      </c>
      <c r="C16" s="61">
        <v>2031</v>
      </c>
      <c r="D16" s="58">
        <v>142.84382757972102</v>
      </c>
      <c r="E16" s="58">
        <v>1259.756861727202</v>
      </c>
      <c r="F16" s="58">
        <v>4444.8548910695772</v>
      </c>
      <c r="G16" s="58">
        <v>0</v>
      </c>
      <c r="H16" s="58">
        <v>0</v>
      </c>
      <c r="M16" s="62">
        <v>2031</v>
      </c>
      <c r="N16" s="60">
        <f t="shared" si="0"/>
        <v>13600.515751300007</v>
      </c>
    </row>
    <row r="17" spans="2:14" x14ac:dyDescent="0.35">
      <c r="B17" s="90"/>
      <c r="C17" s="61">
        <v>2032</v>
      </c>
      <c r="D17" s="58">
        <v>141.03567786352218</v>
      </c>
      <c r="E17" s="58">
        <v>1243.8105723382496</v>
      </c>
      <c r="F17" s="58">
        <v>4388.5909051066719</v>
      </c>
      <c r="G17" s="58">
        <v>0</v>
      </c>
      <c r="H17" s="58">
        <v>0</v>
      </c>
      <c r="M17" s="62">
        <v>2032</v>
      </c>
      <c r="N17" s="60">
        <f t="shared" si="0"/>
        <v>13428.357324068364</v>
      </c>
    </row>
    <row r="18" spans="2:14" x14ac:dyDescent="0.35">
      <c r="B18" s="90"/>
      <c r="C18" s="61">
        <v>2033</v>
      </c>
      <c r="D18" s="58">
        <v>139.22752814732317</v>
      </c>
      <c r="E18" s="58">
        <v>1227.8642829492983</v>
      </c>
      <c r="F18" s="58">
        <v>4332.3269191437576</v>
      </c>
      <c r="G18" s="58">
        <v>0</v>
      </c>
      <c r="H18" s="58">
        <v>0</v>
      </c>
      <c r="M18" s="62">
        <v>2033</v>
      </c>
      <c r="N18" s="60">
        <f t="shared" si="0"/>
        <v>13256.198896836711</v>
      </c>
    </row>
    <row r="19" spans="2:14" x14ac:dyDescent="0.35">
      <c r="B19" s="90"/>
      <c r="C19" s="61">
        <v>2034</v>
      </c>
      <c r="D19" s="58">
        <v>137.41937843112399</v>
      </c>
      <c r="E19" s="58">
        <v>1211.9179935603461</v>
      </c>
      <c r="F19" s="58">
        <v>4276.0629331808568</v>
      </c>
      <c r="G19" s="58">
        <v>0</v>
      </c>
      <c r="H19" s="58">
        <v>0</v>
      </c>
      <c r="M19" s="62">
        <v>2034</v>
      </c>
      <c r="N19" s="60">
        <f t="shared" si="0"/>
        <v>13084.040469605068</v>
      </c>
    </row>
    <row r="20" spans="2:14" x14ac:dyDescent="0.35">
      <c r="B20" s="90"/>
      <c r="C20" s="61">
        <v>2035</v>
      </c>
      <c r="D20" s="58">
        <v>135.61122871492498</v>
      </c>
      <c r="E20" s="58">
        <v>1195.9717041713939</v>
      </c>
      <c r="F20" s="58">
        <v>4219.7989472179488</v>
      </c>
      <c r="G20" s="58">
        <v>0</v>
      </c>
      <c r="H20" s="58">
        <v>0</v>
      </c>
      <c r="M20" s="62">
        <v>2035</v>
      </c>
      <c r="N20" s="60">
        <f t="shared" si="0"/>
        <v>12911.882042373418</v>
      </c>
    </row>
    <row r="21" spans="2:14" x14ac:dyDescent="0.35">
      <c r="B21" s="90"/>
      <c r="C21" s="61">
        <v>2036</v>
      </c>
      <c r="D21" s="58">
        <v>133.80307899872619</v>
      </c>
      <c r="E21" s="58">
        <v>1180.0254147824421</v>
      </c>
      <c r="F21" s="58">
        <v>4163.5349612550399</v>
      </c>
      <c r="G21" s="58">
        <v>0</v>
      </c>
      <c r="H21" s="58">
        <v>0</v>
      </c>
      <c r="M21" s="62">
        <v>2036</v>
      </c>
      <c r="N21" s="60">
        <f t="shared" si="0"/>
        <v>12739.723615141773</v>
      </c>
    </row>
    <row r="22" spans="2:14" x14ac:dyDescent="0.35">
      <c r="B22" s="90"/>
      <c r="C22" s="61">
        <v>2037</v>
      </c>
      <c r="D22" s="58">
        <v>131.9949292825271</v>
      </c>
      <c r="E22" s="58">
        <v>1164.0791253934904</v>
      </c>
      <c r="F22" s="58">
        <v>4107.2709752921328</v>
      </c>
      <c r="G22" s="58">
        <v>0</v>
      </c>
      <c r="H22" s="58">
        <v>0</v>
      </c>
      <c r="M22" s="62">
        <v>2037</v>
      </c>
      <c r="N22" s="60">
        <f t="shared" si="0"/>
        <v>12567.565187910126</v>
      </c>
    </row>
    <row r="23" spans="2:14" x14ac:dyDescent="0.35">
      <c r="B23" s="90"/>
      <c r="C23" s="61">
        <v>2038</v>
      </c>
      <c r="D23" s="58">
        <v>130.18677956632797</v>
      </c>
      <c r="E23" s="58">
        <v>1148.1328360045381</v>
      </c>
      <c r="F23" s="58">
        <v>4051.0069893292302</v>
      </c>
      <c r="G23" s="58">
        <v>0</v>
      </c>
      <c r="H23" s="58">
        <v>0</v>
      </c>
      <c r="M23" s="62">
        <v>2038</v>
      </c>
      <c r="N23" s="60">
        <f t="shared" si="0"/>
        <v>12395.406760678481</v>
      </c>
    </row>
    <row r="24" spans="2:14" x14ac:dyDescent="0.35">
      <c r="B24" s="90"/>
      <c r="C24" s="61">
        <v>2039</v>
      </c>
      <c r="D24" s="58">
        <v>128.37862985012907</v>
      </c>
      <c r="E24" s="58">
        <v>1132.1865466155862</v>
      </c>
      <c r="F24" s="58">
        <v>3994.743003366325</v>
      </c>
      <c r="G24" s="58">
        <v>0</v>
      </c>
      <c r="H24" s="58">
        <v>0</v>
      </c>
      <c r="M24" s="62">
        <v>2039</v>
      </c>
      <c r="N24" s="60">
        <f t="shared" si="0"/>
        <v>12223.248333446838</v>
      </c>
    </row>
    <row r="25" spans="2:14" x14ac:dyDescent="0.35">
      <c r="B25" s="90"/>
      <c r="C25" s="61">
        <v>2040</v>
      </c>
      <c r="D25" s="58">
        <v>126.5704801339302</v>
      </c>
      <c r="E25" s="58">
        <v>1116.2402572266346</v>
      </c>
      <c r="F25" s="58">
        <v>3938.4790174034169</v>
      </c>
      <c r="G25" s="58">
        <v>0</v>
      </c>
      <c r="H25" s="58">
        <v>0</v>
      </c>
      <c r="M25" s="62">
        <v>2040</v>
      </c>
      <c r="N25" s="60">
        <f t="shared" si="0"/>
        <v>12051.089906215195</v>
      </c>
    </row>
    <row r="26" spans="2:14" x14ac:dyDescent="0.35">
      <c r="B26" s="90"/>
      <c r="C26" s="61">
        <v>2041</v>
      </c>
      <c r="D26" s="58">
        <v>124.76233041773105</v>
      </c>
      <c r="E26" s="58">
        <v>1100.2939678376829</v>
      </c>
      <c r="F26" s="58">
        <v>3882.2150314405108</v>
      </c>
      <c r="G26" s="58">
        <v>0</v>
      </c>
      <c r="H26" s="58">
        <v>0</v>
      </c>
      <c r="M26" s="62">
        <v>2041</v>
      </c>
      <c r="N26" s="60">
        <f t="shared" si="0"/>
        <v>11878.931478983544</v>
      </c>
    </row>
    <row r="27" spans="2:14" x14ac:dyDescent="0.35">
      <c r="B27" s="90"/>
      <c r="C27" s="61">
        <v>2042</v>
      </c>
      <c r="D27" s="58">
        <v>122.95418070153204</v>
      </c>
      <c r="E27" s="58">
        <v>1084.3476784487309</v>
      </c>
      <c r="F27" s="58">
        <v>3825.9510454776023</v>
      </c>
      <c r="G27" s="58">
        <v>0</v>
      </c>
      <c r="H27" s="58">
        <v>0</v>
      </c>
      <c r="M27" s="62">
        <v>2042</v>
      </c>
      <c r="N27" s="60">
        <f t="shared" si="0"/>
        <v>11706.773051751898</v>
      </c>
    </row>
    <row r="28" spans="2:14" x14ac:dyDescent="0.35">
      <c r="B28" s="90"/>
      <c r="C28" s="61">
        <v>2043</v>
      </c>
      <c r="D28" s="58">
        <v>121.14603098533307</v>
      </c>
      <c r="E28" s="58">
        <v>1068.4013890597791</v>
      </c>
      <c r="F28" s="58">
        <v>3769.6870595146961</v>
      </c>
      <c r="G28" s="58">
        <v>0</v>
      </c>
      <c r="H28" s="58">
        <v>0</v>
      </c>
      <c r="M28" s="62">
        <v>2043</v>
      </c>
      <c r="N28" s="60">
        <f t="shared" si="0"/>
        <v>11534.614624520253</v>
      </c>
    </row>
    <row r="29" spans="2:14" x14ac:dyDescent="0.35">
      <c r="B29" s="90"/>
      <c r="C29" s="61">
        <v>2044</v>
      </c>
      <c r="D29" s="58">
        <v>119.33788126913403</v>
      </c>
      <c r="E29" s="58">
        <v>1052.4550996708265</v>
      </c>
      <c r="F29" s="58">
        <v>3713.4230735517963</v>
      </c>
      <c r="G29" s="58">
        <v>0</v>
      </c>
      <c r="H29" s="58">
        <v>0</v>
      </c>
      <c r="M29" s="62">
        <v>2044</v>
      </c>
      <c r="N29" s="60">
        <f t="shared" si="0"/>
        <v>11362.456197288609</v>
      </c>
    </row>
    <row r="30" spans="2:14" x14ac:dyDescent="0.35">
      <c r="B30" s="90"/>
      <c r="C30" s="61">
        <v>2045</v>
      </c>
      <c r="D30" s="58">
        <v>117.52973155293515</v>
      </c>
      <c r="E30" s="58">
        <v>1036.5088102818747</v>
      </c>
      <c r="F30" s="58">
        <v>3657.1590875888887</v>
      </c>
      <c r="G30" s="58">
        <v>0</v>
      </c>
      <c r="H30" s="58">
        <v>0</v>
      </c>
      <c r="M30" s="62">
        <v>2045</v>
      </c>
      <c r="N30" s="60">
        <f t="shared" si="0"/>
        <v>11190.297770056965</v>
      </c>
    </row>
    <row r="31" spans="2:14" x14ac:dyDescent="0.35">
      <c r="B31" s="90"/>
      <c r="C31" s="61">
        <v>2046</v>
      </c>
      <c r="D31" s="58">
        <v>115.72158183673614</v>
      </c>
      <c r="E31" s="58">
        <v>1020.5625208929227</v>
      </c>
      <c r="F31" s="58">
        <v>3600.8951016259807</v>
      </c>
      <c r="G31" s="58">
        <v>0</v>
      </c>
      <c r="H31" s="58">
        <v>0</v>
      </c>
      <c r="M31" s="62">
        <v>2046</v>
      </c>
      <c r="N31" s="60">
        <f t="shared" si="0"/>
        <v>11018.139342825318</v>
      </c>
    </row>
    <row r="32" spans="2:14" x14ac:dyDescent="0.35">
      <c r="B32" s="90"/>
      <c r="C32" s="61">
        <v>2047</v>
      </c>
      <c r="D32" s="58">
        <v>113.91343212053717</v>
      </c>
      <c r="E32" s="58">
        <v>1004.6162315039707</v>
      </c>
      <c r="F32" s="58">
        <v>3544.6311156630723</v>
      </c>
      <c r="G32" s="58">
        <v>0</v>
      </c>
      <c r="H32" s="58">
        <v>0</v>
      </c>
      <c r="M32" s="62">
        <v>2047</v>
      </c>
      <c r="N32" s="60">
        <f t="shared" si="0"/>
        <v>10845.980915593669</v>
      </c>
    </row>
    <row r="33" spans="2:14" x14ac:dyDescent="0.35">
      <c r="B33" s="90"/>
      <c r="C33" s="61">
        <v>2048</v>
      </c>
      <c r="D33" s="58">
        <v>112.1052824043381</v>
      </c>
      <c r="E33" s="58">
        <v>988.66994211501924</v>
      </c>
      <c r="F33" s="58">
        <v>3488.3671297001683</v>
      </c>
      <c r="G33" s="58">
        <v>0</v>
      </c>
      <c r="H33" s="58">
        <v>0</v>
      </c>
      <c r="M33" s="62">
        <v>2048</v>
      </c>
      <c r="N33" s="60">
        <f t="shared" si="0"/>
        <v>10673.822488362026</v>
      </c>
    </row>
    <row r="34" spans="2:14" x14ac:dyDescent="0.35">
      <c r="B34" s="90"/>
      <c r="C34" s="61">
        <v>2049</v>
      </c>
      <c r="D34" s="58">
        <v>110.29713268813916</v>
      </c>
      <c r="E34" s="58">
        <v>972.72365272606692</v>
      </c>
      <c r="F34" s="58">
        <v>3432.1031437372649</v>
      </c>
      <c r="G34" s="58">
        <v>0</v>
      </c>
      <c r="H34" s="58">
        <v>0</v>
      </c>
      <c r="M34" s="62">
        <v>2049</v>
      </c>
      <c r="N34" s="60">
        <f t="shared" si="0"/>
        <v>10501.664061130383</v>
      </c>
    </row>
    <row r="35" spans="2:14" x14ac:dyDescent="0.35">
      <c r="B35" s="90"/>
      <c r="C35" s="61">
        <v>2050</v>
      </c>
      <c r="D35" s="58">
        <v>108.48898297194012</v>
      </c>
      <c r="E35" s="58">
        <v>956.77736333711528</v>
      </c>
      <c r="F35" s="58">
        <v>3375.839157774361</v>
      </c>
      <c r="G35" s="64">
        <v>0</v>
      </c>
      <c r="H35" s="64">
        <v>0</v>
      </c>
      <c r="M35" s="62">
        <v>2050</v>
      </c>
      <c r="N35" s="60">
        <f>D35*$L$4+E35*$L$5+F35</f>
        <v>10329.50563389874</v>
      </c>
    </row>
  </sheetData>
  <mergeCells count="3">
    <mergeCell ref="C2:H2"/>
    <mergeCell ref="J2:N2"/>
    <mergeCell ref="B16:B3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D8ACF-AF12-49FB-860A-55E7AF84ADAA}">
  <dimension ref="A1:N35"/>
  <sheetViews>
    <sheetView zoomScale="55" zoomScaleNormal="55" workbookViewId="0">
      <selection activeCell="D4" sqref="D4:F35"/>
    </sheetView>
  </sheetViews>
  <sheetFormatPr defaultColWidth="9.1796875" defaultRowHeight="15.5" x14ac:dyDescent="0.35"/>
  <cols>
    <col min="1" max="3" width="9.1796875" style="13"/>
    <col min="4" max="4" width="29" style="13" bestFit="1" customWidth="1"/>
    <col min="5" max="5" width="27.453125" style="13" bestFit="1" customWidth="1"/>
    <col min="6" max="6" width="34.7265625" style="13" bestFit="1" customWidth="1"/>
    <col min="7" max="7" width="24.81640625" style="13" bestFit="1" customWidth="1"/>
    <col min="8" max="8" width="26.1796875" style="13" bestFit="1" customWidth="1"/>
    <col min="9" max="13" width="9.1796875" style="13"/>
    <col min="14" max="14" width="27.7265625" style="13" bestFit="1" customWidth="1"/>
    <col min="15" max="16384" width="9.1796875" style="13"/>
  </cols>
  <sheetData>
    <row r="1" spans="1:14" x14ac:dyDescent="0.35">
      <c r="A1" s="13" t="s">
        <v>26</v>
      </c>
    </row>
    <row r="2" spans="1:14" ht="60" customHeight="1" x14ac:dyDescent="0.35">
      <c r="C2" s="88" t="s">
        <v>110</v>
      </c>
      <c r="D2" s="88"/>
      <c r="E2" s="88"/>
      <c r="F2" s="88"/>
      <c r="G2" s="88"/>
      <c r="H2" s="88"/>
      <c r="J2" s="89" t="s">
        <v>94</v>
      </c>
      <c r="K2" s="89"/>
      <c r="L2" s="89"/>
      <c r="M2" s="89"/>
      <c r="N2" s="89"/>
    </row>
    <row r="3" spans="1:14" x14ac:dyDescent="0.35">
      <c r="C3" s="13" t="s">
        <v>27</v>
      </c>
      <c r="D3" s="13" t="s">
        <v>78</v>
      </c>
      <c r="E3" s="13" t="s">
        <v>80</v>
      </c>
      <c r="F3" s="13" t="s">
        <v>82</v>
      </c>
      <c r="G3" s="13" t="s">
        <v>95</v>
      </c>
      <c r="H3" s="13" t="s">
        <v>96</v>
      </c>
      <c r="M3" s="14" t="s">
        <v>27</v>
      </c>
      <c r="N3" s="14" t="s">
        <v>109</v>
      </c>
    </row>
    <row r="4" spans="1:14" x14ac:dyDescent="0.35">
      <c r="C4" s="13">
        <v>2019</v>
      </c>
      <c r="D4" s="58">
        <v>360.30416789952557</v>
      </c>
      <c r="E4" s="58">
        <v>1806.7115393299932</v>
      </c>
      <c r="F4" s="58">
        <v>6088.0525081671431</v>
      </c>
      <c r="G4" s="58">
        <v>0</v>
      </c>
      <c r="H4" s="58">
        <v>0</v>
      </c>
      <c r="K4" s="59" t="s">
        <v>16</v>
      </c>
      <c r="L4" s="13">
        <v>20</v>
      </c>
      <c r="M4" s="14">
        <v>2019</v>
      </c>
      <c r="N4" s="60">
        <f>D4*$L$4+E4*$L$5+F4</f>
        <v>22327.693562807621</v>
      </c>
    </row>
    <row r="5" spans="1:14" x14ac:dyDescent="0.35">
      <c r="C5" s="61">
        <v>2020</v>
      </c>
      <c r="D5" s="58">
        <v>331.00667980131936</v>
      </c>
      <c r="E5" s="58">
        <v>1720.3694471204701</v>
      </c>
      <c r="F5" s="58">
        <v>5836.8250351944607</v>
      </c>
      <c r="G5" s="58">
        <v>0</v>
      </c>
      <c r="H5" s="58">
        <v>0</v>
      </c>
      <c r="K5" s="59" t="s">
        <v>17</v>
      </c>
      <c r="L5" s="13">
        <v>5</v>
      </c>
      <c r="M5" s="62">
        <v>2020</v>
      </c>
      <c r="N5" s="60">
        <f t="shared" ref="N5:N34" si="0">D5*$L$4+E5*$L$5+F5</f>
        <v>21058.805866823197</v>
      </c>
    </row>
    <row r="6" spans="1:14" x14ac:dyDescent="0.35">
      <c r="C6" s="61">
        <v>2021</v>
      </c>
      <c r="D6" s="58">
        <v>307.70871385463016</v>
      </c>
      <c r="E6" s="58">
        <v>1599.2809276416635</v>
      </c>
      <c r="F6" s="58">
        <v>5425.9990331682584</v>
      </c>
      <c r="G6" s="58">
        <v>0</v>
      </c>
      <c r="H6" s="58">
        <v>0</v>
      </c>
      <c r="M6" s="62">
        <v>2021</v>
      </c>
      <c r="N6" s="60">
        <f t="shared" si="0"/>
        <v>19576.577948469181</v>
      </c>
    </row>
    <row r="7" spans="1:14" x14ac:dyDescent="0.35">
      <c r="C7" s="61">
        <v>2022</v>
      </c>
      <c r="D7" s="58">
        <v>284.41074790794102</v>
      </c>
      <c r="E7" s="58">
        <v>1478.1924081628565</v>
      </c>
      <c r="F7" s="58">
        <v>5015.1730311420552</v>
      </c>
      <c r="G7" s="58">
        <v>0</v>
      </c>
      <c r="H7" s="58">
        <v>0</v>
      </c>
      <c r="M7" s="62">
        <v>2022</v>
      </c>
      <c r="N7" s="60">
        <f t="shared" si="0"/>
        <v>18094.350030115158</v>
      </c>
    </row>
    <row r="8" spans="1:14" x14ac:dyDescent="0.35">
      <c r="C8" s="61">
        <v>2023</v>
      </c>
      <c r="D8" s="58">
        <v>261.11278196125181</v>
      </c>
      <c r="E8" s="58">
        <v>1357.1038886840497</v>
      </c>
      <c r="F8" s="58">
        <v>4604.3470291158519</v>
      </c>
      <c r="G8" s="58">
        <v>0</v>
      </c>
      <c r="H8" s="58">
        <v>0</v>
      </c>
      <c r="M8" s="62">
        <v>2023</v>
      </c>
      <c r="N8" s="60">
        <f t="shared" si="0"/>
        <v>16612.122111761135</v>
      </c>
    </row>
    <row r="9" spans="1:14" x14ac:dyDescent="0.35">
      <c r="C9" s="61">
        <v>2024</v>
      </c>
      <c r="D9" s="58">
        <v>237.81481601456261</v>
      </c>
      <c r="E9" s="58">
        <v>1236.0153692052431</v>
      </c>
      <c r="F9" s="58">
        <v>4193.5210270896496</v>
      </c>
      <c r="G9" s="58">
        <v>0</v>
      </c>
      <c r="H9" s="58">
        <v>0</v>
      </c>
      <c r="M9" s="62">
        <v>2024</v>
      </c>
      <c r="N9" s="60">
        <f t="shared" si="0"/>
        <v>15129.894193407117</v>
      </c>
    </row>
    <row r="10" spans="1:14" x14ac:dyDescent="0.35">
      <c r="C10" s="61">
        <v>2025</v>
      </c>
      <c r="D10" s="58">
        <v>214.51685006787346</v>
      </c>
      <c r="E10" s="58">
        <v>1114.9268497264363</v>
      </c>
      <c r="F10" s="58">
        <v>3782.6950250634482</v>
      </c>
      <c r="G10" s="58">
        <v>0</v>
      </c>
      <c r="H10" s="58">
        <v>0</v>
      </c>
      <c r="M10" s="62">
        <v>2025</v>
      </c>
      <c r="N10" s="60">
        <f t="shared" si="0"/>
        <v>13647.6662750531</v>
      </c>
    </row>
    <row r="11" spans="1:14" x14ac:dyDescent="0.35">
      <c r="C11" s="61">
        <v>2026</v>
      </c>
      <c r="D11" s="58">
        <v>202.84925654707325</v>
      </c>
      <c r="E11" s="58">
        <v>1054.2858637902805</v>
      </c>
      <c r="F11" s="58">
        <v>3576.9538539077589</v>
      </c>
      <c r="G11" s="58">
        <v>0</v>
      </c>
      <c r="H11" s="58">
        <v>0</v>
      </c>
      <c r="M11" s="62">
        <v>2026</v>
      </c>
      <c r="N11" s="60">
        <f t="shared" si="0"/>
        <v>12905.368303800627</v>
      </c>
    </row>
    <row r="12" spans="1:14" x14ac:dyDescent="0.35">
      <c r="C12" s="61">
        <v>2027</v>
      </c>
      <c r="D12" s="58">
        <v>191.18166302627287</v>
      </c>
      <c r="E12" s="58">
        <v>993.64487785412405</v>
      </c>
      <c r="F12" s="58">
        <v>3371.2126827520688</v>
      </c>
      <c r="G12" s="58">
        <v>0</v>
      </c>
      <c r="H12" s="58">
        <v>0</v>
      </c>
      <c r="M12" s="62">
        <v>2027</v>
      </c>
      <c r="N12" s="60">
        <f t="shared" si="0"/>
        <v>12163.070332548148</v>
      </c>
    </row>
    <row r="13" spans="1:14" x14ac:dyDescent="0.35">
      <c r="C13" s="61">
        <v>2028</v>
      </c>
      <c r="D13" s="58">
        <v>179.51406950547261</v>
      </c>
      <c r="E13" s="58">
        <v>933.00389191796785</v>
      </c>
      <c r="F13" s="58">
        <v>3165.4715115963791</v>
      </c>
      <c r="G13" s="58">
        <v>0</v>
      </c>
      <c r="H13" s="58">
        <v>0</v>
      </c>
      <c r="M13" s="62">
        <v>2028</v>
      </c>
      <c r="N13" s="60">
        <f t="shared" si="0"/>
        <v>11420.772361295671</v>
      </c>
    </row>
    <row r="14" spans="1:14" x14ac:dyDescent="0.35">
      <c r="C14" s="61">
        <v>2029</v>
      </c>
      <c r="D14" s="58">
        <v>167.84647598467231</v>
      </c>
      <c r="E14" s="58">
        <v>872.36290598181165</v>
      </c>
      <c r="F14" s="58">
        <v>2959.7303404406894</v>
      </c>
      <c r="G14" s="58">
        <v>0</v>
      </c>
      <c r="H14" s="58">
        <v>0</v>
      </c>
      <c r="M14" s="62">
        <v>2029</v>
      </c>
      <c r="N14" s="60">
        <f t="shared" si="0"/>
        <v>10678.474390043193</v>
      </c>
    </row>
    <row r="15" spans="1:14" x14ac:dyDescent="0.35">
      <c r="C15" s="61">
        <v>2030</v>
      </c>
      <c r="D15" s="58">
        <v>156.17888246387199</v>
      </c>
      <c r="E15" s="58">
        <v>811.72192004565511</v>
      </c>
      <c r="F15" s="58">
        <v>2753.9891692849988</v>
      </c>
      <c r="G15" s="58">
        <v>0</v>
      </c>
      <c r="H15" s="58">
        <v>0</v>
      </c>
      <c r="M15" s="62">
        <v>2030</v>
      </c>
      <c r="N15" s="60">
        <f t="shared" si="0"/>
        <v>9936.1764187907138</v>
      </c>
    </row>
    <row r="16" spans="1:14" ht="15.75" customHeight="1" x14ac:dyDescent="0.35">
      <c r="B16" s="90" t="s">
        <v>99</v>
      </c>
      <c r="C16" s="61">
        <v>2031</v>
      </c>
      <c r="D16" s="58">
        <v>153.12320867653531</v>
      </c>
      <c r="E16" s="58">
        <v>795.84040421867462</v>
      </c>
      <c r="F16" s="58">
        <v>2700.1067724946397</v>
      </c>
      <c r="G16" s="58">
        <v>0</v>
      </c>
      <c r="H16" s="58">
        <v>0</v>
      </c>
      <c r="M16" s="62">
        <v>2031</v>
      </c>
      <c r="N16" s="60">
        <f t="shared" si="0"/>
        <v>9741.772967118719</v>
      </c>
    </row>
    <row r="17" spans="2:14" x14ac:dyDescent="0.35">
      <c r="B17" s="90"/>
      <c r="C17" s="61">
        <v>2032</v>
      </c>
      <c r="D17" s="58">
        <v>150.0675348891987</v>
      </c>
      <c r="E17" s="58">
        <v>779.95888839169459</v>
      </c>
      <c r="F17" s="58">
        <v>2646.2243757042806</v>
      </c>
      <c r="G17" s="58">
        <v>0</v>
      </c>
      <c r="H17" s="58">
        <v>0</v>
      </c>
      <c r="M17" s="62">
        <v>2032</v>
      </c>
      <c r="N17" s="60">
        <f t="shared" si="0"/>
        <v>9547.3695154467277</v>
      </c>
    </row>
    <row r="18" spans="2:14" x14ac:dyDescent="0.35">
      <c r="B18" s="90"/>
      <c r="C18" s="61">
        <v>2033</v>
      </c>
      <c r="D18" s="58">
        <v>147.01186110186202</v>
      </c>
      <c r="E18" s="58">
        <v>764.0773725647141</v>
      </c>
      <c r="F18" s="58">
        <v>2592.3419789139216</v>
      </c>
      <c r="G18" s="58">
        <v>0</v>
      </c>
      <c r="H18" s="58">
        <v>0</v>
      </c>
      <c r="M18" s="62">
        <v>2033</v>
      </c>
      <c r="N18" s="60">
        <f t="shared" si="0"/>
        <v>9352.9660637747329</v>
      </c>
    </row>
    <row r="19" spans="2:14" x14ac:dyDescent="0.35">
      <c r="B19" s="90"/>
      <c r="C19" s="61">
        <v>2034</v>
      </c>
      <c r="D19" s="58">
        <v>143.95618731452544</v>
      </c>
      <c r="E19" s="58">
        <v>748.19585673773406</v>
      </c>
      <c r="F19" s="58">
        <v>2538.459582123563</v>
      </c>
      <c r="G19" s="58">
        <v>0</v>
      </c>
      <c r="H19" s="58">
        <v>0</v>
      </c>
      <c r="M19" s="62">
        <v>2034</v>
      </c>
      <c r="N19" s="60">
        <f t="shared" si="0"/>
        <v>9158.5626121027417</v>
      </c>
    </row>
    <row r="20" spans="2:14" x14ac:dyDescent="0.35">
      <c r="B20" s="90"/>
      <c r="C20" s="61">
        <v>2035</v>
      </c>
      <c r="D20" s="58">
        <v>140.90051352718879</v>
      </c>
      <c r="E20" s="58">
        <v>732.3143409107538</v>
      </c>
      <c r="F20" s="58">
        <v>2484.5771853332049</v>
      </c>
      <c r="G20" s="58">
        <v>0</v>
      </c>
      <c r="H20" s="58">
        <v>0</v>
      </c>
      <c r="M20" s="62">
        <v>2035</v>
      </c>
      <c r="N20" s="60">
        <f t="shared" si="0"/>
        <v>8964.1591604307487</v>
      </c>
    </row>
    <row r="21" spans="2:14" x14ac:dyDescent="0.35">
      <c r="B21" s="90"/>
      <c r="C21" s="61">
        <v>2036</v>
      </c>
      <c r="D21" s="58">
        <v>137.84483973985215</v>
      </c>
      <c r="E21" s="58">
        <v>716.43282508377354</v>
      </c>
      <c r="F21" s="58">
        <v>2430.6947885428453</v>
      </c>
      <c r="G21" s="58">
        <v>0</v>
      </c>
      <c r="H21" s="58">
        <v>0</v>
      </c>
      <c r="M21" s="62">
        <v>2036</v>
      </c>
      <c r="N21" s="60">
        <f t="shared" si="0"/>
        <v>8769.7557087587556</v>
      </c>
    </row>
    <row r="22" spans="2:14" x14ac:dyDescent="0.35">
      <c r="B22" s="90"/>
      <c r="C22" s="61">
        <v>2037</v>
      </c>
      <c r="D22" s="58">
        <v>134.78916595251553</v>
      </c>
      <c r="E22" s="58">
        <v>700.55130925679327</v>
      </c>
      <c r="F22" s="58">
        <v>2376.8123917524867</v>
      </c>
      <c r="G22" s="58">
        <v>0</v>
      </c>
      <c r="H22" s="58">
        <v>0</v>
      </c>
      <c r="M22" s="62">
        <v>2037</v>
      </c>
      <c r="N22" s="60">
        <f t="shared" si="0"/>
        <v>8575.3522570867644</v>
      </c>
    </row>
    <row r="23" spans="2:14" x14ac:dyDescent="0.35">
      <c r="B23" s="90"/>
      <c r="C23" s="61">
        <v>2038</v>
      </c>
      <c r="D23" s="58">
        <v>131.73349216517889</v>
      </c>
      <c r="E23" s="58">
        <v>684.6697934298129</v>
      </c>
      <c r="F23" s="58">
        <v>2322.9299949621277</v>
      </c>
      <c r="G23" s="58">
        <v>0</v>
      </c>
      <c r="H23" s="58">
        <v>0</v>
      </c>
      <c r="M23" s="62">
        <v>2038</v>
      </c>
      <c r="N23" s="60">
        <f t="shared" si="0"/>
        <v>8380.9488054147696</v>
      </c>
    </row>
    <row r="24" spans="2:14" x14ac:dyDescent="0.35">
      <c r="B24" s="90"/>
      <c r="C24" s="61">
        <v>2039</v>
      </c>
      <c r="D24" s="58">
        <v>128.67781837784224</v>
      </c>
      <c r="E24" s="58">
        <v>668.78827760283275</v>
      </c>
      <c r="F24" s="58">
        <v>2269.0475981717691</v>
      </c>
      <c r="G24" s="58">
        <v>0</v>
      </c>
      <c r="H24" s="58">
        <v>0</v>
      </c>
      <c r="M24" s="62">
        <v>2039</v>
      </c>
      <c r="N24" s="60">
        <f t="shared" si="0"/>
        <v>8186.5453537427775</v>
      </c>
    </row>
    <row r="25" spans="2:14" x14ac:dyDescent="0.35">
      <c r="B25" s="90"/>
      <c r="C25" s="61">
        <v>2040</v>
      </c>
      <c r="D25" s="58">
        <v>125.62214459050563</v>
      </c>
      <c r="E25" s="58">
        <v>652.9067617758526</v>
      </c>
      <c r="F25" s="58">
        <v>2215.1652013814105</v>
      </c>
      <c r="G25" s="58">
        <v>0</v>
      </c>
      <c r="H25" s="58">
        <v>0</v>
      </c>
      <c r="M25" s="62">
        <v>2040</v>
      </c>
      <c r="N25" s="60">
        <f t="shared" si="0"/>
        <v>7992.1419020707872</v>
      </c>
    </row>
    <row r="26" spans="2:14" x14ac:dyDescent="0.35">
      <c r="B26" s="90"/>
      <c r="C26" s="61">
        <v>2041</v>
      </c>
      <c r="D26" s="58">
        <v>122.56647080316897</v>
      </c>
      <c r="E26" s="58">
        <v>637.02524594887223</v>
      </c>
      <c r="F26" s="58">
        <v>2161.282804591051</v>
      </c>
      <c r="G26" s="58">
        <v>0</v>
      </c>
      <c r="H26" s="58">
        <v>0</v>
      </c>
      <c r="M26" s="62">
        <v>2041</v>
      </c>
      <c r="N26" s="60">
        <f t="shared" si="0"/>
        <v>7797.7384503987914</v>
      </c>
    </row>
    <row r="27" spans="2:14" x14ac:dyDescent="0.35">
      <c r="B27" s="90"/>
      <c r="C27" s="61">
        <v>2042</v>
      </c>
      <c r="D27" s="58">
        <v>119.51079701583235</v>
      </c>
      <c r="E27" s="58">
        <v>621.14373012189196</v>
      </c>
      <c r="F27" s="58">
        <v>2107.4004078006924</v>
      </c>
      <c r="G27" s="58">
        <v>0</v>
      </c>
      <c r="H27" s="58">
        <v>0</v>
      </c>
      <c r="M27" s="62">
        <v>2042</v>
      </c>
      <c r="N27" s="60">
        <f t="shared" si="0"/>
        <v>7603.3349987267993</v>
      </c>
    </row>
    <row r="28" spans="2:14" x14ac:dyDescent="0.35">
      <c r="B28" s="90"/>
      <c r="C28" s="61">
        <v>2043</v>
      </c>
      <c r="D28" s="58">
        <v>116.45512322849574</v>
      </c>
      <c r="E28" s="58">
        <v>605.26221429491181</v>
      </c>
      <c r="F28" s="58">
        <v>2053.5180110103338</v>
      </c>
      <c r="G28" s="58">
        <v>0</v>
      </c>
      <c r="H28" s="58">
        <v>0</v>
      </c>
      <c r="M28" s="62">
        <v>2043</v>
      </c>
      <c r="N28" s="60">
        <f t="shared" si="0"/>
        <v>7408.9315470548081</v>
      </c>
    </row>
    <row r="29" spans="2:14" x14ac:dyDescent="0.35">
      <c r="B29" s="90"/>
      <c r="C29" s="61">
        <v>2044</v>
      </c>
      <c r="D29" s="58">
        <v>113.39944944115906</v>
      </c>
      <c r="E29" s="58">
        <v>589.38069846793144</v>
      </c>
      <c r="F29" s="58">
        <v>1999.6356142199747</v>
      </c>
      <c r="G29" s="58">
        <v>0</v>
      </c>
      <c r="H29" s="58">
        <v>0</v>
      </c>
      <c r="M29" s="62">
        <v>2044</v>
      </c>
      <c r="N29" s="60">
        <f t="shared" si="0"/>
        <v>7214.5280953828133</v>
      </c>
    </row>
    <row r="30" spans="2:14" x14ac:dyDescent="0.35">
      <c r="B30" s="90"/>
      <c r="C30" s="61">
        <v>2045</v>
      </c>
      <c r="D30" s="58">
        <v>110.34377565382242</v>
      </c>
      <c r="E30" s="58">
        <v>573.49918264095106</v>
      </c>
      <c r="F30" s="58">
        <v>1945.7532174296157</v>
      </c>
      <c r="G30" s="58">
        <v>0</v>
      </c>
      <c r="H30" s="58">
        <v>0</v>
      </c>
      <c r="M30" s="62">
        <v>2045</v>
      </c>
      <c r="N30" s="60">
        <f t="shared" si="0"/>
        <v>7020.1246437108193</v>
      </c>
    </row>
    <row r="31" spans="2:14" x14ac:dyDescent="0.35">
      <c r="B31" s="90"/>
      <c r="C31" s="61">
        <v>2046</v>
      </c>
      <c r="D31" s="58">
        <v>107.28810186648579</v>
      </c>
      <c r="E31" s="58">
        <v>557.61766681397091</v>
      </c>
      <c r="F31" s="58">
        <v>1891.8708206392569</v>
      </c>
      <c r="G31" s="58">
        <v>0</v>
      </c>
      <c r="H31" s="58">
        <v>0</v>
      </c>
      <c r="M31" s="62">
        <v>2046</v>
      </c>
      <c r="N31" s="60">
        <f t="shared" si="0"/>
        <v>6825.7211920388272</v>
      </c>
    </row>
    <row r="32" spans="2:14" x14ac:dyDescent="0.35">
      <c r="B32" s="90"/>
      <c r="C32" s="61">
        <v>2047</v>
      </c>
      <c r="D32" s="58">
        <v>104.23242807914917</v>
      </c>
      <c r="E32" s="58">
        <v>541.73615098699076</v>
      </c>
      <c r="F32" s="58">
        <v>1837.9884238488985</v>
      </c>
      <c r="G32" s="58">
        <v>0</v>
      </c>
      <c r="H32" s="58">
        <v>0</v>
      </c>
      <c r="M32" s="62">
        <v>2047</v>
      </c>
      <c r="N32" s="60">
        <f t="shared" si="0"/>
        <v>6631.3177403668351</v>
      </c>
    </row>
    <row r="33" spans="2:14" x14ac:dyDescent="0.35">
      <c r="B33" s="90"/>
      <c r="C33" s="61">
        <v>2048</v>
      </c>
      <c r="D33" s="58">
        <v>101.17675429181256</v>
      </c>
      <c r="E33" s="58">
        <v>525.8546351600105</v>
      </c>
      <c r="F33" s="58">
        <v>1784.1060270585401</v>
      </c>
      <c r="G33" s="58">
        <v>0</v>
      </c>
      <c r="H33" s="58">
        <v>0</v>
      </c>
      <c r="M33" s="62">
        <v>2048</v>
      </c>
      <c r="N33" s="60">
        <f t="shared" si="0"/>
        <v>6436.9142886948448</v>
      </c>
    </row>
    <row r="34" spans="2:14" x14ac:dyDescent="0.35">
      <c r="B34" s="90"/>
      <c r="C34" s="61">
        <v>2049</v>
      </c>
      <c r="D34" s="58">
        <v>98.121080504475941</v>
      </c>
      <c r="E34" s="58">
        <v>509.97311933303035</v>
      </c>
      <c r="F34" s="58">
        <v>1730.2236302681813</v>
      </c>
      <c r="G34" s="58">
        <v>0</v>
      </c>
      <c r="H34" s="58">
        <v>0</v>
      </c>
      <c r="M34" s="62">
        <v>2049</v>
      </c>
      <c r="N34" s="60">
        <f t="shared" si="0"/>
        <v>6242.5108370228518</v>
      </c>
    </row>
    <row r="35" spans="2:14" x14ac:dyDescent="0.35">
      <c r="B35" s="90"/>
      <c r="C35" s="61">
        <v>2050</v>
      </c>
      <c r="D35" s="58">
        <v>95.065406717139496</v>
      </c>
      <c r="E35" s="58">
        <v>494.09160350605111</v>
      </c>
      <c r="F35" s="58">
        <v>1676.3412334778261</v>
      </c>
      <c r="G35" s="58">
        <v>0</v>
      </c>
      <c r="H35" s="58">
        <v>0</v>
      </c>
      <c r="M35" s="62">
        <v>2050</v>
      </c>
      <c r="N35" s="60">
        <f>D35*$L$4+E35*$L$5+F35</f>
        <v>6048.1073853508715</v>
      </c>
    </row>
  </sheetData>
  <mergeCells count="3">
    <mergeCell ref="C2:H2"/>
    <mergeCell ref="J2:N2"/>
    <mergeCell ref="B16:B3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F167-A195-429C-85D5-336935113DEE}">
  <dimension ref="A1:N35"/>
  <sheetViews>
    <sheetView zoomScale="55" zoomScaleNormal="55" workbookViewId="0">
      <selection activeCell="D4" sqref="D4:F35"/>
    </sheetView>
  </sheetViews>
  <sheetFormatPr defaultColWidth="9.1796875" defaultRowHeight="15.5" x14ac:dyDescent="0.35"/>
  <cols>
    <col min="1" max="3" width="9.1796875" style="13"/>
    <col min="4" max="4" width="29" style="13" bestFit="1" customWidth="1"/>
    <col min="5" max="5" width="27.453125" style="13" bestFit="1" customWidth="1"/>
    <col min="6" max="6" width="34.7265625" style="13" bestFit="1" customWidth="1"/>
    <col min="7" max="7" width="24.81640625" style="13" bestFit="1" customWidth="1"/>
    <col min="8" max="8" width="26.1796875" style="13" bestFit="1" customWidth="1"/>
    <col min="9" max="13" width="9.1796875" style="13"/>
    <col min="14" max="14" width="27.7265625" style="13" bestFit="1" customWidth="1"/>
    <col min="15" max="16384" width="9.1796875" style="13"/>
  </cols>
  <sheetData>
    <row r="1" spans="1:14" x14ac:dyDescent="0.35">
      <c r="A1" s="13" t="s">
        <v>26</v>
      </c>
    </row>
    <row r="2" spans="1:14" ht="42.75" customHeight="1" x14ac:dyDescent="0.35">
      <c r="C2" s="88" t="s">
        <v>111</v>
      </c>
      <c r="D2" s="88"/>
      <c r="E2" s="88"/>
      <c r="F2" s="88"/>
      <c r="G2" s="88"/>
      <c r="H2" s="88"/>
      <c r="J2" s="89" t="s">
        <v>94</v>
      </c>
      <c r="K2" s="89"/>
      <c r="L2" s="89"/>
      <c r="M2" s="89"/>
      <c r="N2" s="89"/>
    </row>
    <row r="3" spans="1:14" x14ac:dyDescent="0.35">
      <c r="C3" s="13" t="s">
        <v>27</v>
      </c>
      <c r="D3" s="13" t="s">
        <v>78</v>
      </c>
      <c r="E3" s="13" t="s">
        <v>80</v>
      </c>
      <c r="F3" s="13" t="s">
        <v>82</v>
      </c>
      <c r="G3" s="13" t="s">
        <v>95</v>
      </c>
      <c r="H3" s="13" t="s">
        <v>96</v>
      </c>
      <c r="M3" s="14" t="s">
        <v>27</v>
      </c>
      <c r="N3" s="14" t="s">
        <v>109</v>
      </c>
    </row>
    <row r="4" spans="1:14" x14ac:dyDescent="0.35">
      <c r="C4" s="13">
        <v>2019</v>
      </c>
      <c r="D4" s="58">
        <v>360.30416789952557</v>
      </c>
      <c r="E4" s="58">
        <v>1806.7115393299932</v>
      </c>
      <c r="F4" s="58">
        <v>6088.0525081671431</v>
      </c>
      <c r="G4" s="58">
        <v>0</v>
      </c>
      <c r="H4" s="58">
        <v>0</v>
      </c>
      <c r="K4" s="59" t="s">
        <v>16</v>
      </c>
      <c r="L4" s="13">
        <v>20</v>
      </c>
      <c r="M4" s="14">
        <v>2019</v>
      </c>
      <c r="N4" s="60">
        <f>D4*$L$4+E4*$L$5+F4</f>
        <v>22327.693562807621</v>
      </c>
    </row>
    <row r="5" spans="1:14" x14ac:dyDescent="0.35">
      <c r="C5" s="61">
        <v>2020</v>
      </c>
      <c r="D5" s="58">
        <v>331.00667980131936</v>
      </c>
      <c r="E5" s="58">
        <v>1720.3694471204701</v>
      </c>
      <c r="F5" s="58">
        <v>5836.8250351944607</v>
      </c>
      <c r="G5" s="58">
        <v>0</v>
      </c>
      <c r="H5" s="58">
        <v>0</v>
      </c>
      <c r="K5" s="59" t="s">
        <v>17</v>
      </c>
      <c r="L5" s="13">
        <v>5</v>
      </c>
      <c r="M5" s="62">
        <v>2020</v>
      </c>
      <c r="N5" s="60">
        <f t="shared" ref="N5:N34" si="0">D5*$L$4+E5*$L$5+F5</f>
        <v>21058.805866823197</v>
      </c>
    </row>
    <row r="6" spans="1:14" x14ac:dyDescent="0.35">
      <c r="C6" s="61">
        <v>2021</v>
      </c>
      <c r="D6" s="58">
        <v>322.09985535856009</v>
      </c>
      <c r="E6" s="58">
        <v>1674.0772434362837</v>
      </c>
      <c r="F6" s="58">
        <v>5679.7660419355216</v>
      </c>
      <c r="G6" s="58">
        <v>0</v>
      </c>
      <c r="H6" s="58">
        <v>0</v>
      </c>
      <c r="M6" s="62">
        <v>2021</v>
      </c>
      <c r="N6" s="60">
        <f t="shared" si="0"/>
        <v>20492.14936628814</v>
      </c>
    </row>
    <row r="7" spans="1:14" x14ac:dyDescent="0.35">
      <c r="C7" s="61">
        <v>2022</v>
      </c>
      <c r="D7" s="58">
        <v>313.1930309158007</v>
      </c>
      <c r="E7" s="58">
        <v>1627.7850397520974</v>
      </c>
      <c r="F7" s="58">
        <v>5522.7070486765806</v>
      </c>
      <c r="G7" s="58">
        <v>0</v>
      </c>
      <c r="H7" s="58">
        <v>0</v>
      </c>
      <c r="M7" s="62">
        <v>2022</v>
      </c>
      <c r="N7" s="60">
        <f t="shared" si="0"/>
        <v>19925.492865753084</v>
      </c>
    </row>
    <row r="8" spans="1:14" x14ac:dyDescent="0.35">
      <c r="C8" s="61">
        <v>2023</v>
      </c>
      <c r="D8" s="58">
        <v>304.28620647304143</v>
      </c>
      <c r="E8" s="58">
        <v>1581.4928360679112</v>
      </c>
      <c r="F8" s="58">
        <v>5365.6480554176424</v>
      </c>
      <c r="G8" s="58">
        <v>0</v>
      </c>
      <c r="H8" s="58">
        <v>0</v>
      </c>
      <c r="M8" s="62">
        <v>2023</v>
      </c>
      <c r="N8" s="60">
        <f t="shared" si="0"/>
        <v>19358.836365218027</v>
      </c>
    </row>
    <row r="9" spans="1:14" x14ac:dyDescent="0.35">
      <c r="C9" s="61">
        <v>2024</v>
      </c>
      <c r="D9" s="58">
        <v>295.37938203028222</v>
      </c>
      <c r="E9" s="58">
        <v>1535.2006323837254</v>
      </c>
      <c r="F9" s="58">
        <v>5208.5890621587023</v>
      </c>
      <c r="G9" s="58">
        <v>0</v>
      </c>
      <c r="H9" s="58">
        <v>0</v>
      </c>
      <c r="M9" s="62">
        <v>2024</v>
      </c>
      <c r="N9" s="60">
        <f t="shared" si="0"/>
        <v>18792.179864682974</v>
      </c>
    </row>
    <row r="10" spans="1:14" x14ac:dyDescent="0.35">
      <c r="C10" s="61">
        <v>2025</v>
      </c>
      <c r="D10" s="58">
        <v>286.47255758752289</v>
      </c>
      <c r="E10" s="58">
        <v>1488.9084286995387</v>
      </c>
      <c r="F10" s="58">
        <v>5051.5300688997622</v>
      </c>
      <c r="G10" s="58">
        <v>0</v>
      </c>
      <c r="H10" s="58">
        <v>0</v>
      </c>
      <c r="M10" s="62">
        <v>2025</v>
      </c>
      <c r="N10" s="60">
        <f t="shared" si="0"/>
        <v>18225.523364147914</v>
      </c>
    </row>
    <row r="11" spans="1:14" x14ac:dyDescent="0.35">
      <c r="C11" s="61">
        <v>2026</v>
      </c>
      <c r="D11" s="58">
        <v>279.78335065908334</v>
      </c>
      <c r="E11" s="58">
        <v>1454.1420389938646</v>
      </c>
      <c r="F11" s="58">
        <v>4933.575559676724</v>
      </c>
      <c r="G11" s="58">
        <v>0</v>
      </c>
      <c r="H11" s="58">
        <v>0</v>
      </c>
      <c r="M11" s="62">
        <v>2026</v>
      </c>
      <c r="N11" s="60">
        <f t="shared" si="0"/>
        <v>17799.952767827712</v>
      </c>
    </row>
    <row r="12" spans="1:14" x14ac:dyDescent="0.35">
      <c r="C12" s="61">
        <v>2027</v>
      </c>
      <c r="D12" s="58">
        <v>273.09414373064374</v>
      </c>
      <c r="E12" s="58">
        <v>1419.3756492881901</v>
      </c>
      <c r="F12" s="58">
        <v>4815.6210504536839</v>
      </c>
      <c r="G12" s="58">
        <v>0</v>
      </c>
      <c r="H12" s="58">
        <v>0</v>
      </c>
      <c r="M12" s="62">
        <v>2027</v>
      </c>
      <c r="N12" s="60">
        <f t="shared" si="0"/>
        <v>17374.38217150751</v>
      </c>
    </row>
    <row r="13" spans="1:14" x14ac:dyDescent="0.35">
      <c r="C13" s="61">
        <v>2028</v>
      </c>
      <c r="D13" s="58">
        <v>266.40493680220402</v>
      </c>
      <c r="E13" s="58">
        <v>1384.6092595825153</v>
      </c>
      <c r="F13" s="58">
        <v>4697.666541230642</v>
      </c>
      <c r="G13" s="58">
        <v>0</v>
      </c>
      <c r="H13" s="58">
        <v>0</v>
      </c>
      <c r="M13" s="62">
        <v>2028</v>
      </c>
      <c r="N13" s="60">
        <f t="shared" si="0"/>
        <v>16948.811575187301</v>
      </c>
    </row>
    <row r="14" spans="1:14" x14ac:dyDescent="0.35">
      <c r="C14" s="61">
        <v>2029</v>
      </c>
      <c r="D14" s="58">
        <v>259.71572987376442</v>
      </c>
      <c r="E14" s="58">
        <v>1349.842869876841</v>
      </c>
      <c r="F14" s="58">
        <v>4579.7120320076028</v>
      </c>
      <c r="G14" s="58">
        <v>0</v>
      </c>
      <c r="H14" s="58">
        <v>0</v>
      </c>
      <c r="M14" s="62">
        <v>2029</v>
      </c>
      <c r="N14" s="60">
        <f t="shared" si="0"/>
        <v>16523.240978867096</v>
      </c>
    </row>
    <row r="15" spans="1:14" x14ac:dyDescent="0.35">
      <c r="C15" s="61">
        <v>2030</v>
      </c>
      <c r="D15" s="58">
        <v>253.02652294532479</v>
      </c>
      <c r="E15" s="58">
        <v>1315.0764801711662</v>
      </c>
      <c r="F15" s="58">
        <v>4461.7575227845628</v>
      </c>
      <c r="G15" s="58">
        <v>0</v>
      </c>
      <c r="H15" s="58">
        <v>0</v>
      </c>
      <c r="M15" s="62">
        <v>2030</v>
      </c>
      <c r="N15" s="60">
        <f t="shared" si="0"/>
        <v>16097.67038254689</v>
      </c>
    </row>
    <row r="16" spans="1:14" ht="15.75" customHeight="1" x14ac:dyDescent="0.35">
      <c r="B16" s="90" t="s">
        <v>99</v>
      </c>
      <c r="C16" s="61">
        <v>2031</v>
      </c>
      <c r="D16" s="58">
        <v>249.86369140850826</v>
      </c>
      <c r="E16" s="58">
        <v>1298.6380241690267</v>
      </c>
      <c r="F16" s="58">
        <v>4405.985553749756</v>
      </c>
      <c r="G16" s="58">
        <v>0</v>
      </c>
      <c r="H16" s="58">
        <v>0</v>
      </c>
      <c r="M16" s="62">
        <v>2031</v>
      </c>
      <c r="N16" s="60">
        <f t="shared" si="0"/>
        <v>15896.449502765056</v>
      </c>
    </row>
    <row r="17" spans="2:14" x14ac:dyDescent="0.35">
      <c r="B17" s="90"/>
      <c r="C17" s="61">
        <v>2032</v>
      </c>
      <c r="D17" s="58">
        <v>246.7008598716917</v>
      </c>
      <c r="E17" s="58">
        <v>1282.1995681668873</v>
      </c>
      <c r="F17" s="58">
        <v>4350.2135847149493</v>
      </c>
      <c r="G17" s="58">
        <v>0</v>
      </c>
      <c r="H17" s="58">
        <v>0</v>
      </c>
      <c r="M17" s="62">
        <v>2032</v>
      </c>
      <c r="N17" s="60">
        <f t="shared" si="0"/>
        <v>15695.228622983219</v>
      </c>
    </row>
    <row r="18" spans="2:14" x14ac:dyDescent="0.35">
      <c r="B18" s="90"/>
      <c r="C18" s="61">
        <v>2033</v>
      </c>
      <c r="D18" s="58">
        <v>243.53802833487518</v>
      </c>
      <c r="E18" s="58">
        <v>1265.7611121647481</v>
      </c>
      <c r="F18" s="58">
        <v>4294.4416156801426</v>
      </c>
      <c r="G18" s="58">
        <v>0</v>
      </c>
      <c r="H18" s="58">
        <v>0</v>
      </c>
      <c r="M18" s="62">
        <v>2033</v>
      </c>
      <c r="N18" s="60">
        <f t="shared" si="0"/>
        <v>15494.007743201386</v>
      </c>
    </row>
    <row r="19" spans="2:14" x14ac:dyDescent="0.35">
      <c r="B19" s="90"/>
      <c r="C19" s="61">
        <v>2034</v>
      </c>
      <c r="D19" s="58">
        <v>240.3751967980586</v>
      </c>
      <c r="E19" s="58">
        <v>1249.3226561626084</v>
      </c>
      <c r="F19" s="58">
        <v>4238.669646645335</v>
      </c>
      <c r="G19" s="58">
        <v>0</v>
      </c>
      <c r="H19" s="58">
        <v>0</v>
      </c>
      <c r="M19" s="62">
        <v>2034</v>
      </c>
      <c r="N19" s="60">
        <f t="shared" si="0"/>
        <v>15292.786863419551</v>
      </c>
    </row>
    <row r="20" spans="2:14" x14ac:dyDescent="0.35">
      <c r="B20" s="90"/>
      <c r="C20" s="61">
        <v>2035</v>
      </c>
      <c r="D20" s="58">
        <v>237.21236526124207</v>
      </c>
      <c r="E20" s="58">
        <v>1232.8842001604687</v>
      </c>
      <c r="F20" s="58">
        <v>4182.8976776105283</v>
      </c>
      <c r="G20" s="58">
        <v>0</v>
      </c>
      <c r="H20" s="58">
        <v>0</v>
      </c>
      <c r="M20" s="62">
        <v>2035</v>
      </c>
      <c r="N20" s="60">
        <f t="shared" si="0"/>
        <v>15091.565983637714</v>
      </c>
    </row>
    <row r="21" spans="2:14" x14ac:dyDescent="0.35">
      <c r="B21" s="90"/>
      <c r="C21" s="61">
        <v>2036</v>
      </c>
      <c r="D21" s="58">
        <v>234.04953372442554</v>
      </c>
      <c r="E21" s="58">
        <v>1216.4457441583293</v>
      </c>
      <c r="F21" s="58">
        <v>4127.1257085757215</v>
      </c>
      <c r="G21" s="58">
        <v>0</v>
      </c>
      <c r="H21" s="58">
        <v>0</v>
      </c>
      <c r="M21" s="62">
        <v>2036</v>
      </c>
      <c r="N21" s="60">
        <f t="shared" si="0"/>
        <v>14890.345103855878</v>
      </c>
    </row>
    <row r="22" spans="2:14" x14ac:dyDescent="0.35">
      <c r="B22" s="90"/>
      <c r="C22" s="61">
        <v>2037</v>
      </c>
      <c r="D22" s="58">
        <v>230.88670218760899</v>
      </c>
      <c r="E22" s="58">
        <v>1200.0072881561898</v>
      </c>
      <c r="F22" s="58">
        <v>4071.3537395409148</v>
      </c>
      <c r="G22" s="58">
        <v>0</v>
      </c>
      <c r="H22" s="58">
        <v>0</v>
      </c>
      <c r="M22" s="62">
        <v>2037</v>
      </c>
      <c r="N22" s="60">
        <f t="shared" si="0"/>
        <v>14689.124224074043</v>
      </c>
    </row>
    <row r="23" spans="2:14" x14ac:dyDescent="0.35">
      <c r="B23" s="90"/>
      <c r="C23" s="61">
        <v>2038</v>
      </c>
      <c r="D23" s="58">
        <v>227.72387065079243</v>
      </c>
      <c r="E23" s="58">
        <v>1183.5688321540504</v>
      </c>
      <c r="F23" s="58">
        <v>4015.5817705061081</v>
      </c>
      <c r="G23" s="58">
        <v>0</v>
      </c>
      <c r="H23" s="58">
        <v>0</v>
      </c>
      <c r="M23" s="62">
        <v>2038</v>
      </c>
      <c r="N23" s="60">
        <f t="shared" si="0"/>
        <v>14487.903344292208</v>
      </c>
    </row>
    <row r="24" spans="2:14" x14ac:dyDescent="0.35">
      <c r="B24" s="90"/>
      <c r="C24" s="61">
        <v>2039</v>
      </c>
      <c r="D24" s="58">
        <v>224.56103911397585</v>
      </c>
      <c r="E24" s="58">
        <v>1167.1303761519107</v>
      </c>
      <c r="F24" s="58">
        <v>3959.8098014713009</v>
      </c>
      <c r="G24" s="58">
        <v>0</v>
      </c>
      <c r="H24" s="58">
        <v>0</v>
      </c>
      <c r="M24" s="62">
        <v>2039</v>
      </c>
      <c r="N24" s="60">
        <f t="shared" si="0"/>
        <v>14286.682464510372</v>
      </c>
    </row>
    <row r="25" spans="2:14" x14ac:dyDescent="0.35">
      <c r="B25" s="90"/>
      <c r="C25" s="61">
        <v>2040</v>
      </c>
      <c r="D25" s="58">
        <v>221.3982075771593</v>
      </c>
      <c r="E25" s="58">
        <v>1150.691920149771</v>
      </c>
      <c r="F25" s="58">
        <v>3904.0378324364942</v>
      </c>
      <c r="G25" s="58">
        <v>0</v>
      </c>
      <c r="H25" s="58">
        <v>0</v>
      </c>
      <c r="M25" s="62">
        <v>2040</v>
      </c>
      <c r="N25" s="60">
        <f t="shared" si="0"/>
        <v>14085.461584728535</v>
      </c>
    </row>
    <row r="26" spans="2:14" x14ac:dyDescent="0.35">
      <c r="B26" s="90"/>
      <c r="C26" s="61">
        <v>2041</v>
      </c>
      <c r="D26" s="58">
        <v>218.23537604034274</v>
      </c>
      <c r="E26" s="58">
        <v>1134.2534641476316</v>
      </c>
      <c r="F26" s="58">
        <v>3848.2658634016866</v>
      </c>
      <c r="G26" s="58">
        <v>0</v>
      </c>
      <c r="H26" s="58">
        <v>0</v>
      </c>
      <c r="M26" s="62">
        <v>2041</v>
      </c>
      <c r="N26" s="60">
        <f t="shared" si="0"/>
        <v>13884.240704946698</v>
      </c>
    </row>
    <row r="27" spans="2:14" x14ac:dyDescent="0.35">
      <c r="B27" s="90"/>
      <c r="C27" s="61">
        <v>2042</v>
      </c>
      <c r="D27" s="58">
        <v>215.07254450352622</v>
      </c>
      <c r="E27" s="58">
        <v>1117.8150081454921</v>
      </c>
      <c r="F27" s="58">
        <v>3792.4938943668799</v>
      </c>
      <c r="G27" s="58">
        <v>0</v>
      </c>
      <c r="H27" s="58">
        <v>0</v>
      </c>
      <c r="M27" s="62">
        <v>2042</v>
      </c>
      <c r="N27" s="60">
        <f t="shared" si="0"/>
        <v>13683.019825164865</v>
      </c>
    </row>
    <row r="28" spans="2:14" x14ac:dyDescent="0.35">
      <c r="B28" s="90"/>
      <c r="C28" s="61">
        <v>2043</v>
      </c>
      <c r="D28" s="58">
        <v>211.90971296670966</v>
      </c>
      <c r="E28" s="58">
        <v>1101.3765521433527</v>
      </c>
      <c r="F28" s="58">
        <v>3736.7219253320736</v>
      </c>
      <c r="G28" s="58">
        <v>0</v>
      </c>
      <c r="H28" s="58">
        <v>0</v>
      </c>
      <c r="M28" s="62">
        <v>2043</v>
      </c>
      <c r="N28" s="60">
        <f t="shared" si="0"/>
        <v>13481.798945383031</v>
      </c>
    </row>
    <row r="29" spans="2:14" x14ac:dyDescent="0.35">
      <c r="B29" s="90"/>
      <c r="C29" s="61">
        <v>2044</v>
      </c>
      <c r="D29" s="58">
        <v>208.74688142989314</v>
      </c>
      <c r="E29" s="58">
        <v>1084.9380961412132</v>
      </c>
      <c r="F29" s="58">
        <v>3680.9499562972674</v>
      </c>
      <c r="G29" s="58">
        <v>0</v>
      </c>
      <c r="H29" s="58">
        <v>0</v>
      </c>
      <c r="M29" s="62">
        <v>2044</v>
      </c>
      <c r="N29" s="60">
        <f t="shared" si="0"/>
        <v>13280.578065601196</v>
      </c>
    </row>
    <row r="30" spans="2:14" x14ac:dyDescent="0.35">
      <c r="B30" s="90"/>
      <c r="C30" s="61">
        <v>2045</v>
      </c>
      <c r="D30" s="58">
        <v>205.58404989307652</v>
      </c>
      <c r="E30" s="58">
        <v>1068.4996401390733</v>
      </c>
      <c r="F30" s="58">
        <v>3625.1779872624593</v>
      </c>
      <c r="G30" s="58">
        <v>0</v>
      </c>
      <c r="H30" s="58">
        <v>0</v>
      </c>
      <c r="M30" s="62">
        <v>2045</v>
      </c>
      <c r="N30" s="60">
        <f t="shared" si="0"/>
        <v>13079.357185819355</v>
      </c>
    </row>
    <row r="31" spans="2:14" x14ac:dyDescent="0.35">
      <c r="B31" s="90"/>
      <c r="C31" s="61">
        <v>2046</v>
      </c>
      <c r="D31" s="58">
        <v>202.42121835625997</v>
      </c>
      <c r="E31" s="58">
        <v>1052.0611841369339</v>
      </c>
      <c r="F31" s="58">
        <v>3569.4060182276526</v>
      </c>
      <c r="G31" s="58">
        <v>0</v>
      </c>
      <c r="H31" s="58">
        <v>0</v>
      </c>
      <c r="M31" s="62">
        <v>2046</v>
      </c>
      <c r="N31" s="60">
        <f t="shared" si="0"/>
        <v>12878.136306037522</v>
      </c>
    </row>
    <row r="32" spans="2:14" x14ac:dyDescent="0.35">
      <c r="B32" s="90"/>
      <c r="C32" s="61">
        <v>2047</v>
      </c>
      <c r="D32" s="58">
        <v>199.25838681944342</v>
      </c>
      <c r="E32" s="58">
        <v>1035.6227281347942</v>
      </c>
      <c r="F32" s="58">
        <v>3513.6340491928454</v>
      </c>
      <c r="G32" s="58">
        <v>0</v>
      </c>
      <c r="H32" s="58">
        <v>0</v>
      </c>
      <c r="M32" s="62">
        <v>2047</v>
      </c>
      <c r="N32" s="60">
        <f t="shared" si="0"/>
        <v>12676.915426255686</v>
      </c>
    </row>
    <row r="33" spans="2:14" x14ac:dyDescent="0.35">
      <c r="B33" s="90"/>
      <c r="C33" s="61">
        <v>2048</v>
      </c>
      <c r="D33" s="58">
        <v>196.09555528262689</v>
      </c>
      <c r="E33" s="58">
        <v>1019.1842721326549</v>
      </c>
      <c r="F33" s="58">
        <v>3457.8620801580387</v>
      </c>
      <c r="G33" s="58">
        <v>0</v>
      </c>
      <c r="H33" s="58">
        <v>0</v>
      </c>
      <c r="M33" s="62">
        <v>2048</v>
      </c>
      <c r="N33" s="60">
        <f t="shared" si="0"/>
        <v>12475.694546473851</v>
      </c>
    </row>
    <row r="34" spans="2:14" x14ac:dyDescent="0.35">
      <c r="B34" s="90"/>
      <c r="C34" s="61">
        <v>2049</v>
      </c>
      <c r="D34" s="58">
        <v>192.93272374581036</v>
      </c>
      <c r="E34" s="58">
        <v>1002.7458161305153</v>
      </c>
      <c r="F34" s="58">
        <v>3402.090111123232</v>
      </c>
      <c r="G34" s="58">
        <v>0</v>
      </c>
      <c r="H34" s="58">
        <v>0</v>
      </c>
      <c r="M34" s="62">
        <v>2049</v>
      </c>
      <c r="N34" s="60">
        <f t="shared" si="0"/>
        <v>12274.473666692016</v>
      </c>
    </row>
    <row r="35" spans="2:14" x14ac:dyDescent="0.35">
      <c r="B35" s="90"/>
      <c r="C35" s="61">
        <v>2050</v>
      </c>
      <c r="D35" s="58">
        <v>189.76989220899367</v>
      </c>
      <c r="E35" s="58">
        <v>986.30736012837519</v>
      </c>
      <c r="F35" s="58">
        <v>3346.3181420884225</v>
      </c>
      <c r="G35" s="58">
        <v>0</v>
      </c>
      <c r="H35" s="58">
        <v>0</v>
      </c>
      <c r="M35" s="62">
        <v>2050</v>
      </c>
      <c r="N35" s="60">
        <f>D35*$L$4+E35*$L$5+F35</f>
        <v>12073.252786910172</v>
      </c>
    </row>
  </sheetData>
  <mergeCells count="3">
    <mergeCell ref="C2:H2"/>
    <mergeCell ref="J2:N2"/>
    <mergeCell ref="B16:B3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0B76-5640-4B6D-A0EB-911BFE6480C4}">
  <dimension ref="B1:M18"/>
  <sheetViews>
    <sheetView workbookViewId="0">
      <selection activeCell="J8" sqref="J8"/>
    </sheetView>
  </sheetViews>
  <sheetFormatPr defaultRowHeight="14.5" x14ac:dyDescent="0.35"/>
  <cols>
    <col min="2" max="2" width="22.54296875" bestFit="1" customWidth="1"/>
  </cols>
  <sheetData>
    <row r="1" spans="2:13" ht="15" thickBot="1" x14ac:dyDescent="0.4"/>
    <row r="2" spans="2:13" ht="52.5" thickBot="1" x14ac:dyDescent="0.4">
      <c r="B2" s="67" t="s">
        <v>143</v>
      </c>
      <c r="C2" s="68" t="s">
        <v>163</v>
      </c>
      <c r="D2" s="68" t="s">
        <v>144</v>
      </c>
      <c r="E2" s="68" t="s">
        <v>164</v>
      </c>
      <c r="F2" s="68" t="s">
        <v>145</v>
      </c>
      <c r="G2" s="68" t="s">
        <v>165</v>
      </c>
      <c r="H2" s="68" t="s">
        <v>146</v>
      </c>
      <c r="I2" s="68" t="s">
        <v>147</v>
      </c>
      <c r="J2" s="68" t="s">
        <v>148</v>
      </c>
      <c r="K2" s="68" t="s">
        <v>166</v>
      </c>
      <c r="L2" s="68" t="s">
        <v>167</v>
      </c>
      <c r="M2" s="69" t="s">
        <v>168</v>
      </c>
    </row>
    <row r="3" spans="2:13" ht="15" thickBot="1" x14ac:dyDescent="0.4">
      <c r="B3" s="70" t="s">
        <v>149</v>
      </c>
      <c r="C3" s="74">
        <v>11520</v>
      </c>
      <c r="D3" s="74">
        <v>0</v>
      </c>
      <c r="E3" s="71">
        <v>30</v>
      </c>
      <c r="F3" s="71">
        <v>5.6</v>
      </c>
      <c r="G3" s="71">
        <v>0.86</v>
      </c>
      <c r="H3" s="74">
        <v>200000</v>
      </c>
      <c r="I3" s="71">
        <v>660</v>
      </c>
      <c r="J3" s="71">
        <v>1</v>
      </c>
      <c r="K3" s="71">
        <v>20</v>
      </c>
      <c r="L3" s="71">
        <v>6.5000000000000002E-2</v>
      </c>
      <c r="M3" s="71">
        <v>1.8320000000000001</v>
      </c>
    </row>
    <row r="4" spans="2:13" ht="15" thickBot="1" x14ac:dyDescent="0.4">
      <c r="B4" s="70" t="s">
        <v>150</v>
      </c>
      <c r="C4" s="75">
        <v>74480</v>
      </c>
      <c r="D4" s="75">
        <v>0</v>
      </c>
      <c r="E4" s="72">
        <v>30</v>
      </c>
      <c r="F4" s="72">
        <v>1</v>
      </c>
      <c r="G4" s="72">
        <v>0.92</v>
      </c>
      <c r="H4" s="75">
        <v>1000000</v>
      </c>
      <c r="I4" s="72">
        <v>660</v>
      </c>
      <c r="J4" s="72">
        <v>1</v>
      </c>
      <c r="K4" s="72">
        <v>16</v>
      </c>
      <c r="L4" s="72">
        <v>6.5000000000000002E-2</v>
      </c>
      <c r="M4" s="72">
        <v>12.577999999999999</v>
      </c>
    </row>
    <row r="5" spans="2:13" ht="15" thickBot="1" x14ac:dyDescent="0.4">
      <c r="B5" s="70" t="s">
        <v>151</v>
      </c>
      <c r="C5" s="74">
        <v>352</v>
      </c>
      <c r="D5" s="74">
        <v>137</v>
      </c>
      <c r="E5" s="71">
        <v>0.51249999999999996</v>
      </c>
      <c r="F5" s="71">
        <v>5.1100000000000003</v>
      </c>
      <c r="G5" s="71">
        <v>0.72</v>
      </c>
      <c r="H5" s="74">
        <v>900</v>
      </c>
      <c r="I5" s="71">
        <v>660</v>
      </c>
      <c r="J5" s="71">
        <v>1</v>
      </c>
      <c r="K5" s="71">
        <v>3</v>
      </c>
      <c r="L5" s="71">
        <v>6.5000000000000002E-2</v>
      </c>
      <c r="M5" s="71">
        <v>0.70699999999999996</v>
      </c>
    </row>
    <row r="6" spans="2:13" ht="15" thickBot="1" x14ac:dyDescent="0.4">
      <c r="B6" s="70" t="s">
        <v>152</v>
      </c>
      <c r="C6" s="75">
        <v>320</v>
      </c>
      <c r="D6" s="75">
        <v>246</v>
      </c>
      <c r="E6" s="72">
        <v>0.51249999999999996</v>
      </c>
      <c r="F6" s="72">
        <v>10</v>
      </c>
      <c r="G6" s="72">
        <v>0.86</v>
      </c>
      <c r="H6" s="75">
        <v>3500</v>
      </c>
      <c r="I6" s="72">
        <v>330</v>
      </c>
      <c r="J6" s="72">
        <v>0.8</v>
      </c>
      <c r="K6" s="72">
        <v>10</v>
      </c>
      <c r="L6" s="72">
        <v>6.5000000000000002E-2</v>
      </c>
      <c r="M6" s="72">
        <v>0.254</v>
      </c>
    </row>
    <row r="7" spans="2:13" ht="15" thickBot="1" x14ac:dyDescent="0.4">
      <c r="B7" s="70" t="s">
        <v>153</v>
      </c>
      <c r="C7" s="74">
        <v>483</v>
      </c>
      <c r="D7" s="74">
        <v>137</v>
      </c>
      <c r="E7" s="71">
        <v>0.51249999999999996</v>
      </c>
      <c r="F7" s="71">
        <v>5.89</v>
      </c>
      <c r="G7" s="71">
        <v>0.68</v>
      </c>
      <c r="H7" s="74">
        <v>10000</v>
      </c>
      <c r="I7" s="71">
        <v>330</v>
      </c>
      <c r="J7" s="71">
        <v>1</v>
      </c>
      <c r="K7" s="71">
        <v>15</v>
      </c>
      <c r="L7" s="71">
        <v>6.5000000000000002E-2</v>
      </c>
      <c r="M7" s="71">
        <v>0.27700000000000002</v>
      </c>
    </row>
    <row r="8" spans="2:13" ht="15" thickBot="1" x14ac:dyDescent="0.4">
      <c r="B8" s="70" t="s">
        <v>154</v>
      </c>
      <c r="C8" s="75">
        <v>794</v>
      </c>
      <c r="D8" s="75">
        <v>450</v>
      </c>
      <c r="E8" s="72">
        <v>0.3</v>
      </c>
      <c r="F8" s="72">
        <v>10</v>
      </c>
      <c r="G8" s="72">
        <v>0.75</v>
      </c>
      <c r="H8" s="75">
        <v>4000</v>
      </c>
      <c r="I8" s="72">
        <v>330</v>
      </c>
      <c r="J8" s="72">
        <v>0.8</v>
      </c>
      <c r="K8" s="72">
        <v>13.5</v>
      </c>
      <c r="L8" s="72">
        <v>6.5000000000000002E-2</v>
      </c>
      <c r="M8" s="72">
        <v>0.54300000000000004</v>
      </c>
    </row>
    <row r="9" spans="2:13" ht="15" thickBot="1" x14ac:dyDescent="0.4">
      <c r="B9" s="70" t="s">
        <v>155</v>
      </c>
      <c r="C9" s="74">
        <v>815</v>
      </c>
      <c r="D9" s="74">
        <v>450</v>
      </c>
      <c r="E9" s="71">
        <v>0.3</v>
      </c>
      <c r="F9" s="71">
        <v>10</v>
      </c>
      <c r="G9" s="71">
        <v>0.83</v>
      </c>
      <c r="H9" s="74">
        <v>3500</v>
      </c>
      <c r="I9" s="71">
        <v>330</v>
      </c>
      <c r="J9" s="71">
        <v>1</v>
      </c>
      <c r="K9" s="71">
        <v>12.5</v>
      </c>
      <c r="L9" s="71">
        <v>6.5000000000000002E-2</v>
      </c>
      <c r="M9" s="71">
        <v>0.42499999999999999</v>
      </c>
    </row>
    <row r="10" spans="2:13" ht="15" thickBot="1" x14ac:dyDescent="0.4">
      <c r="B10" s="70" t="s">
        <v>156</v>
      </c>
      <c r="C10" s="75">
        <v>438</v>
      </c>
      <c r="D10" s="75">
        <v>450</v>
      </c>
      <c r="E10" s="72">
        <v>0.3</v>
      </c>
      <c r="F10" s="72">
        <v>10</v>
      </c>
      <c r="G10" s="72">
        <v>0.72</v>
      </c>
      <c r="H10" s="75">
        <v>3500</v>
      </c>
      <c r="I10" s="72">
        <v>330</v>
      </c>
      <c r="J10" s="72">
        <v>1</v>
      </c>
      <c r="K10" s="72">
        <v>10</v>
      </c>
      <c r="L10" s="72">
        <v>6.5000000000000002E-2</v>
      </c>
      <c r="M10" s="72">
        <v>0.34599999999999997</v>
      </c>
    </row>
    <row r="11" spans="2:13" ht="15" thickBot="1" x14ac:dyDescent="0.4">
      <c r="B11" s="70" t="s">
        <v>157</v>
      </c>
      <c r="C11" s="74">
        <v>3.66</v>
      </c>
      <c r="D11" s="74">
        <v>1153</v>
      </c>
      <c r="E11" s="71">
        <v>0.51249999999999996</v>
      </c>
      <c r="F11" s="71">
        <v>16.12</v>
      </c>
      <c r="G11" s="71">
        <v>0.52</v>
      </c>
      <c r="H11" s="74">
        <v>1</v>
      </c>
      <c r="I11" s="71">
        <v>330</v>
      </c>
      <c r="J11" s="71">
        <v>1</v>
      </c>
      <c r="K11" s="71">
        <v>25</v>
      </c>
      <c r="L11" s="71">
        <v>6.5000000000000002E-2</v>
      </c>
      <c r="M11" s="71">
        <v>9.6000000000000002E-2</v>
      </c>
    </row>
    <row r="12" spans="2:13" ht="15" thickBot="1" x14ac:dyDescent="0.4">
      <c r="B12" s="70" t="s">
        <v>158</v>
      </c>
      <c r="C12" s="75">
        <v>450</v>
      </c>
      <c r="D12" s="75">
        <v>3500</v>
      </c>
      <c r="E12" s="72">
        <v>3.3</v>
      </c>
      <c r="F12" s="72">
        <v>48.7</v>
      </c>
      <c r="G12" s="72">
        <v>0.6</v>
      </c>
      <c r="H12" s="75">
        <v>10000</v>
      </c>
      <c r="I12" s="72">
        <v>330</v>
      </c>
      <c r="J12" s="72">
        <v>1</v>
      </c>
      <c r="K12" s="72">
        <v>25</v>
      </c>
      <c r="L12" s="72">
        <v>6.5000000000000002E-2</v>
      </c>
      <c r="M12" s="72">
        <v>0.34799999999999998</v>
      </c>
    </row>
    <row r="13" spans="2:13" ht="15" thickBot="1" x14ac:dyDescent="0.4">
      <c r="B13" s="70" t="s">
        <v>159</v>
      </c>
      <c r="C13" s="74">
        <v>37</v>
      </c>
      <c r="D13" s="74">
        <v>1836</v>
      </c>
      <c r="E13" s="71">
        <v>3.3</v>
      </c>
      <c r="F13" s="71">
        <v>48.7</v>
      </c>
      <c r="G13" s="71">
        <v>0.56000000000000005</v>
      </c>
      <c r="H13" s="74">
        <v>10000</v>
      </c>
      <c r="I13" s="71">
        <v>330</v>
      </c>
      <c r="J13" s="71">
        <v>1</v>
      </c>
      <c r="K13" s="71">
        <v>25</v>
      </c>
      <c r="L13" s="71">
        <v>6.5000000000000002E-2</v>
      </c>
      <c r="M13" s="71">
        <v>0.11600000000000001</v>
      </c>
    </row>
    <row r="14" spans="2:13" ht="15" thickBot="1" x14ac:dyDescent="0.4">
      <c r="B14" s="70" t="s">
        <v>160</v>
      </c>
      <c r="C14" s="75">
        <v>72.400000000000006</v>
      </c>
      <c r="D14" s="75">
        <v>1150.8</v>
      </c>
      <c r="E14" s="72">
        <v>0.51249999999999996</v>
      </c>
      <c r="F14" s="72">
        <v>26.62</v>
      </c>
      <c r="G14" s="72">
        <v>0.8</v>
      </c>
      <c r="H14" s="75">
        <v>15000</v>
      </c>
      <c r="I14" s="72">
        <v>52</v>
      </c>
      <c r="J14" s="72">
        <v>1</v>
      </c>
      <c r="K14" s="72">
        <v>40</v>
      </c>
      <c r="L14" s="72">
        <v>6.5000000000000002E-2</v>
      </c>
      <c r="M14" s="72">
        <v>0.23699999999999999</v>
      </c>
    </row>
    <row r="15" spans="2:13" ht="15" thickBot="1" x14ac:dyDescent="0.4">
      <c r="B15" s="70" t="s">
        <v>161</v>
      </c>
      <c r="C15" s="74">
        <v>337</v>
      </c>
      <c r="D15" s="74">
        <v>692</v>
      </c>
      <c r="E15" s="71">
        <v>0</v>
      </c>
      <c r="F15" s="71">
        <v>6.12</v>
      </c>
      <c r="G15" s="71">
        <v>0.8</v>
      </c>
      <c r="H15" s="74">
        <v>200000</v>
      </c>
      <c r="I15" s="71">
        <v>52</v>
      </c>
      <c r="J15" s="71">
        <v>1</v>
      </c>
      <c r="K15" s="71">
        <v>25</v>
      </c>
      <c r="L15" s="71">
        <v>6.5000000000000002E-2</v>
      </c>
      <c r="M15" s="71">
        <v>0.77100000000000002</v>
      </c>
    </row>
    <row r="16" spans="2:13" ht="15" thickBot="1" x14ac:dyDescent="0.4">
      <c r="B16" s="70" t="s">
        <v>169</v>
      </c>
      <c r="C16" s="75">
        <v>3.8</v>
      </c>
      <c r="D16" s="75">
        <v>7350.59</v>
      </c>
      <c r="E16" s="72">
        <v>9.4</v>
      </c>
      <c r="F16" s="72">
        <v>29.7</v>
      </c>
      <c r="G16" s="72">
        <v>0.27</v>
      </c>
      <c r="H16" s="75">
        <v>10000</v>
      </c>
      <c r="I16" s="72">
        <v>52</v>
      </c>
      <c r="J16" s="72">
        <v>1</v>
      </c>
      <c r="K16" s="72">
        <v>30</v>
      </c>
      <c r="L16" s="72">
        <v>6.5000000000000002E-2</v>
      </c>
      <c r="M16" s="72">
        <v>2.4860000000000002</v>
      </c>
    </row>
    <row r="17" spans="2:13" ht="15" thickBot="1" x14ac:dyDescent="0.4">
      <c r="B17" s="70" t="s">
        <v>162</v>
      </c>
      <c r="C17" s="74">
        <v>3.8</v>
      </c>
      <c r="D17" s="74">
        <v>1675.31</v>
      </c>
      <c r="E17" s="71">
        <v>4.9000000000000004</v>
      </c>
      <c r="F17" s="71">
        <v>27</v>
      </c>
      <c r="G17" s="71">
        <v>0.37</v>
      </c>
      <c r="H17" s="74">
        <v>10000</v>
      </c>
      <c r="I17" s="71">
        <v>52</v>
      </c>
      <c r="J17" s="71">
        <v>1</v>
      </c>
      <c r="K17" s="71">
        <v>30</v>
      </c>
      <c r="L17" s="71">
        <v>6.5000000000000002E-2</v>
      </c>
      <c r="M17" s="71">
        <v>0.41</v>
      </c>
    </row>
    <row r="18" spans="2:13" x14ac:dyDescent="0.35">
      <c r="B18" s="7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F9B0-81BD-473B-9CD1-ED40A6E845A6}">
  <dimension ref="A1:I35"/>
  <sheetViews>
    <sheetView workbookViewId="0">
      <selection activeCell="D27" sqref="D27"/>
    </sheetView>
  </sheetViews>
  <sheetFormatPr defaultRowHeight="14.5" x14ac:dyDescent="0.35"/>
  <cols>
    <col min="4" max="4" width="32.54296875" bestFit="1" customWidth="1"/>
    <col min="5" max="5" width="31.26953125" bestFit="1" customWidth="1"/>
    <col min="6" max="6" width="28.7265625" bestFit="1" customWidth="1"/>
    <col min="7" max="7" width="30" bestFit="1" customWidth="1"/>
  </cols>
  <sheetData>
    <row r="1" spans="1:7" x14ac:dyDescent="0.35">
      <c r="A1" t="s">
        <v>26</v>
      </c>
    </row>
    <row r="2" spans="1:7" ht="33.75" customHeight="1" x14ac:dyDescent="0.35">
      <c r="C2" s="84" t="s">
        <v>30</v>
      </c>
      <c r="D2" s="84"/>
      <c r="E2" s="84"/>
      <c r="F2" s="84"/>
      <c r="G2" s="84"/>
    </row>
    <row r="3" spans="1:7" x14ac:dyDescent="0.35">
      <c r="C3" t="s">
        <v>27</v>
      </c>
      <c r="D3" t="s">
        <v>28</v>
      </c>
      <c r="E3" t="s">
        <v>29</v>
      </c>
      <c r="F3" t="s">
        <v>31</v>
      </c>
      <c r="G3" t="s">
        <v>32</v>
      </c>
    </row>
    <row r="4" spans="1:7" ht="15.5" x14ac:dyDescent="0.35">
      <c r="C4">
        <v>2019</v>
      </c>
      <c r="D4" s="78">
        <v>325.90126086130573</v>
      </c>
      <c r="E4" s="78">
        <v>250.40998033176709</v>
      </c>
      <c r="F4" s="18" t="s">
        <v>33</v>
      </c>
      <c r="G4" s="18">
        <v>0</v>
      </c>
    </row>
    <row r="5" spans="1:7" ht="15.5" x14ac:dyDescent="0.35">
      <c r="C5" s="3">
        <v>2020</v>
      </c>
      <c r="D5" s="78">
        <v>299.06238053513454</v>
      </c>
      <c r="E5" s="78">
        <v>267.79433631469817</v>
      </c>
      <c r="F5" s="18" t="s">
        <v>33</v>
      </c>
      <c r="G5" s="18">
        <v>0</v>
      </c>
    </row>
    <row r="6" spans="1:7" ht="15.5" x14ac:dyDescent="0.35">
      <c r="C6" s="3">
        <v>2021</v>
      </c>
      <c r="D6" s="78">
        <v>272.22350020896329</v>
      </c>
      <c r="E6" s="78">
        <v>284.4583773643609</v>
      </c>
      <c r="F6" s="18" t="s">
        <v>33</v>
      </c>
      <c r="G6" s="18">
        <v>0</v>
      </c>
    </row>
    <row r="7" spans="1:7" ht="15.5" x14ac:dyDescent="0.35">
      <c r="C7" s="3">
        <v>2022</v>
      </c>
      <c r="D7" s="78">
        <v>245.38461988279215</v>
      </c>
      <c r="E7" s="78">
        <v>301.1224184140242</v>
      </c>
      <c r="F7" s="18" t="s">
        <v>33</v>
      </c>
      <c r="G7" s="18">
        <v>0</v>
      </c>
    </row>
    <row r="8" spans="1:7" ht="15.5" x14ac:dyDescent="0.35">
      <c r="C8" s="3">
        <v>2023</v>
      </c>
      <c r="D8" s="78">
        <v>218.54573955662096</v>
      </c>
      <c r="E8" s="78">
        <v>317.78645946368755</v>
      </c>
      <c r="F8" s="18" t="s">
        <v>33</v>
      </c>
      <c r="G8" s="18">
        <v>0</v>
      </c>
    </row>
    <row r="9" spans="1:7" ht="15.5" x14ac:dyDescent="0.35">
      <c r="C9" s="3">
        <v>2024</v>
      </c>
      <c r="D9" s="78">
        <v>191.70685923044982</v>
      </c>
      <c r="E9" s="78">
        <v>334.45050051335051</v>
      </c>
      <c r="F9" s="18" t="s">
        <v>33</v>
      </c>
      <c r="G9" s="18">
        <v>0</v>
      </c>
    </row>
    <row r="10" spans="1:7" ht="15.5" x14ac:dyDescent="0.35">
      <c r="C10" s="3">
        <v>2025</v>
      </c>
      <c r="D10" s="78">
        <v>164.86797890427866</v>
      </c>
      <c r="E10" s="78">
        <v>351.11454156301363</v>
      </c>
      <c r="F10" s="18" t="s">
        <v>33</v>
      </c>
      <c r="G10" s="18">
        <v>0</v>
      </c>
    </row>
    <row r="11" spans="1:7" ht="15.5" x14ac:dyDescent="0.35">
      <c r="C11" s="3">
        <v>2026</v>
      </c>
      <c r="D11" s="78">
        <v>153.36578325527216</v>
      </c>
      <c r="E11" s="78">
        <v>359.51280185927925</v>
      </c>
      <c r="F11" s="18" t="s">
        <v>33</v>
      </c>
      <c r="G11" s="18">
        <v>0</v>
      </c>
    </row>
    <row r="12" spans="1:7" ht="15.5" x14ac:dyDescent="0.35">
      <c r="C12" s="3">
        <v>2027</v>
      </c>
      <c r="D12" s="78">
        <v>143.00531171543247</v>
      </c>
      <c r="E12" s="78">
        <v>363.34416571887732</v>
      </c>
      <c r="F12" s="18" t="s">
        <v>33</v>
      </c>
      <c r="G12" s="18">
        <v>0</v>
      </c>
    </row>
    <row r="13" spans="1:7" ht="15.5" x14ac:dyDescent="0.35">
      <c r="C13" s="3">
        <v>2028</v>
      </c>
      <c r="D13" s="78">
        <v>133.68743323256899</v>
      </c>
      <c r="E13" s="78">
        <v>363.00515735057064</v>
      </c>
      <c r="F13" s="18" t="s">
        <v>33</v>
      </c>
      <c r="G13" s="18">
        <v>0</v>
      </c>
    </row>
    <row r="14" spans="1:7" ht="15.5" x14ac:dyDescent="0.35">
      <c r="C14" s="3">
        <v>2029</v>
      </c>
      <c r="D14" s="78">
        <v>125.27616039473226</v>
      </c>
      <c r="E14" s="78">
        <v>359.03972640215704</v>
      </c>
      <c r="F14" s="18" t="s">
        <v>33</v>
      </c>
      <c r="G14" s="18">
        <v>0</v>
      </c>
    </row>
    <row r="15" spans="1:7" ht="15.5" x14ac:dyDescent="0.35">
      <c r="C15" s="3">
        <v>2030</v>
      </c>
      <c r="D15" s="78">
        <v>117.74714580882393</v>
      </c>
      <c r="E15" s="78">
        <v>351.5452624460292</v>
      </c>
      <c r="F15" s="18" t="s">
        <v>33</v>
      </c>
      <c r="G15" s="18">
        <v>0</v>
      </c>
    </row>
    <row r="16" spans="1:7" ht="15.5" x14ac:dyDescent="0.35">
      <c r="C16" s="3">
        <v>2031</v>
      </c>
      <c r="D16" s="78">
        <v>113.78821529978173</v>
      </c>
      <c r="E16" s="78">
        <v>357.09931141118182</v>
      </c>
      <c r="F16" s="18" t="s">
        <v>33</v>
      </c>
      <c r="G16" s="18">
        <v>0</v>
      </c>
    </row>
    <row r="17" spans="3:9" ht="15.5" x14ac:dyDescent="0.35">
      <c r="C17" s="3">
        <v>2032</v>
      </c>
      <c r="D17" s="78">
        <v>107.91385020940628</v>
      </c>
      <c r="E17" s="78">
        <v>370.31509870166713</v>
      </c>
      <c r="F17" s="18" t="s">
        <v>33</v>
      </c>
      <c r="G17" s="18">
        <v>0</v>
      </c>
    </row>
    <row r="18" spans="3:9" ht="15.5" x14ac:dyDescent="0.35">
      <c r="C18" s="3">
        <v>2033</v>
      </c>
      <c r="D18" s="78">
        <v>102.92344761348581</v>
      </c>
      <c r="E18" s="78">
        <v>379.99503601433241</v>
      </c>
      <c r="F18" s="18" t="s">
        <v>33</v>
      </c>
      <c r="G18" s="18">
        <v>0</v>
      </c>
    </row>
    <row r="19" spans="3:9" ht="15.5" x14ac:dyDescent="0.35">
      <c r="C19" s="3">
        <v>2034</v>
      </c>
      <c r="D19" s="78">
        <v>98.546399649113013</v>
      </c>
      <c r="E19" s="78">
        <v>387.22155480080693</v>
      </c>
      <c r="F19" s="18" t="s">
        <v>33</v>
      </c>
      <c r="G19" s="18">
        <v>0</v>
      </c>
    </row>
    <row r="20" spans="3:9" ht="15.5" x14ac:dyDescent="0.35">
      <c r="C20" s="3">
        <v>2035</v>
      </c>
      <c r="D20" s="78">
        <v>94.707927391507482</v>
      </c>
      <c r="E20" s="78">
        <v>392.29377076021257</v>
      </c>
      <c r="F20" s="18" t="s">
        <v>33</v>
      </c>
      <c r="G20" s="18">
        <v>0</v>
      </c>
    </row>
    <row r="21" spans="3:9" ht="15.5" x14ac:dyDescent="0.35">
      <c r="C21" s="3">
        <v>2036</v>
      </c>
      <c r="D21" s="78">
        <v>91.338732440153507</v>
      </c>
      <c r="E21" s="78">
        <v>395.48887749461193</v>
      </c>
      <c r="F21" s="18" t="s">
        <v>33</v>
      </c>
      <c r="G21" s="18">
        <v>0</v>
      </c>
    </row>
    <row r="22" spans="3:9" ht="15.5" x14ac:dyDescent="0.35">
      <c r="C22" s="3">
        <v>2037</v>
      </c>
      <c r="D22" s="78">
        <v>88.321503756007601</v>
      </c>
      <c r="E22" s="78">
        <v>397.27611916017906</v>
      </c>
      <c r="F22" s="18" t="s">
        <v>33</v>
      </c>
      <c r="G22" s="18">
        <v>0</v>
      </c>
    </row>
    <row r="23" spans="3:9" ht="15.5" x14ac:dyDescent="0.35">
      <c r="C23" s="3">
        <v>2038</v>
      </c>
      <c r="D23" s="78">
        <v>85.597945249331872</v>
      </c>
      <c r="E23" s="78">
        <v>397.88868011586538</v>
      </c>
      <c r="F23" s="18" t="s">
        <v>33</v>
      </c>
      <c r="G23" s="18">
        <v>0</v>
      </c>
    </row>
    <row r="24" spans="3:9" ht="15.5" x14ac:dyDescent="0.35">
      <c r="C24" s="3">
        <v>2039</v>
      </c>
      <c r="D24" s="78">
        <v>83.114231939040963</v>
      </c>
      <c r="E24" s="78">
        <v>397.54186028601237</v>
      </c>
      <c r="F24" s="18" t="s">
        <v>33</v>
      </c>
      <c r="G24" s="18">
        <v>0</v>
      </c>
    </row>
    <row r="25" spans="3:9" ht="15.5" x14ac:dyDescent="0.35">
      <c r="C25" s="3">
        <v>2040</v>
      </c>
      <c r="D25" s="78">
        <v>80.823839420027511</v>
      </c>
      <c r="E25" s="78">
        <v>396.42175729104991</v>
      </c>
      <c r="F25" s="18" t="s">
        <v>33</v>
      </c>
      <c r="G25" s="18">
        <v>0</v>
      </c>
    </row>
    <row r="26" spans="3:9" ht="15.5" x14ac:dyDescent="0.35">
      <c r="C26" s="3">
        <v>2041</v>
      </c>
      <c r="D26" s="78">
        <v>78.696296347914554</v>
      </c>
      <c r="E26" s="78">
        <v>394.65025650848526</v>
      </c>
      <c r="F26" s="18" t="s">
        <v>33</v>
      </c>
      <c r="G26" s="18">
        <v>0</v>
      </c>
    </row>
    <row r="27" spans="3:9" ht="15.5" x14ac:dyDescent="0.35">
      <c r="C27" s="3">
        <v>2042</v>
      </c>
      <c r="D27" s="78">
        <v>76.712010765398034</v>
      </c>
      <c r="E27" s="78">
        <v>392.30572576753468</v>
      </c>
      <c r="F27" s="18" t="s">
        <v>33</v>
      </c>
      <c r="G27" s="18">
        <v>0</v>
      </c>
    </row>
    <row r="28" spans="3:9" ht="15.5" x14ac:dyDescent="0.35">
      <c r="C28" s="3">
        <v>2043</v>
      </c>
      <c r="D28" s="78">
        <v>74.886278259871361</v>
      </c>
      <c r="E28" s="78">
        <v>389.32698271862478</v>
      </c>
      <c r="F28" s="18" t="s">
        <v>33</v>
      </c>
      <c r="G28" s="18">
        <v>0</v>
      </c>
    </row>
    <row r="29" spans="3:9" ht="15.5" x14ac:dyDescent="0.35">
      <c r="C29" s="3">
        <v>2044</v>
      </c>
      <c r="D29" s="78">
        <v>73.149564778381574</v>
      </c>
      <c r="E29" s="78">
        <v>385.99216357356761</v>
      </c>
      <c r="F29" s="18" t="s">
        <v>33</v>
      </c>
      <c r="G29" s="18">
        <v>0</v>
      </c>
    </row>
    <row r="30" spans="3:9" ht="15.5" x14ac:dyDescent="0.35">
      <c r="C30" s="3">
        <v>2045</v>
      </c>
      <c r="D30" s="78">
        <v>71.576242253020709</v>
      </c>
      <c r="E30" s="78">
        <v>382.0037806039943</v>
      </c>
      <c r="F30" s="18" t="s">
        <v>33</v>
      </c>
      <c r="G30" s="18">
        <v>0</v>
      </c>
    </row>
    <row r="31" spans="3:9" ht="15.5" x14ac:dyDescent="0.35">
      <c r="C31" s="3">
        <v>2046</v>
      </c>
      <c r="D31" s="78">
        <v>70.120903071786799</v>
      </c>
      <c r="E31" s="78">
        <v>377.54346425791351</v>
      </c>
      <c r="F31" s="18" t="s">
        <v>33</v>
      </c>
      <c r="G31" s="18">
        <v>0</v>
      </c>
    </row>
    <row r="32" spans="3:9" ht="15.5" x14ac:dyDescent="0.35">
      <c r="C32" s="3">
        <v>2047</v>
      </c>
      <c r="D32" s="78">
        <v>68.753032001315603</v>
      </c>
      <c r="E32" s="78">
        <v>372.7332754687817</v>
      </c>
      <c r="F32" s="18" t="s">
        <v>33</v>
      </c>
      <c r="G32" s="18">
        <v>0</v>
      </c>
      <c r="I32" s="18"/>
    </row>
    <row r="33" spans="3:9" ht="15.5" x14ac:dyDescent="0.35">
      <c r="C33" s="3">
        <v>2048</v>
      </c>
      <c r="D33" s="78">
        <v>67.488447654998993</v>
      </c>
      <c r="E33" s="78">
        <v>367.50993978303148</v>
      </c>
      <c r="F33" s="18" t="s">
        <v>33</v>
      </c>
      <c r="G33" s="18">
        <v>0</v>
      </c>
    </row>
    <row r="34" spans="3:9" ht="15.5" x14ac:dyDescent="0.35">
      <c r="C34" s="3">
        <v>2049</v>
      </c>
      <c r="D34" s="78">
        <v>66.316830011412151</v>
      </c>
      <c r="E34" s="78">
        <v>361.91473728636271</v>
      </c>
      <c r="F34" s="18" t="s">
        <v>33</v>
      </c>
      <c r="G34" s="18">
        <v>0</v>
      </c>
      <c r="I34" s="19"/>
    </row>
    <row r="35" spans="3:9" ht="15.5" x14ac:dyDescent="0.35">
      <c r="C35" s="3">
        <v>2050</v>
      </c>
      <c r="D35" s="78">
        <v>65.232055414918136</v>
      </c>
      <c r="E35" s="78">
        <v>355.97216260132137</v>
      </c>
      <c r="F35" s="18" t="s">
        <v>33</v>
      </c>
      <c r="G35" s="18">
        <v>0</v>
      </c>
    </row>
  </sheetData>
  <mergeCells count="1">
    <mergeCell ref="C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6407C-6A08-489C-8EBA-E80153E75838}">
  <dimension ref="A1:I35"/>
  <sheetViews>
    <sheetView workbookViewId="0">
      <selection activeCell="D4" sqref="D4:E35"/>
    </sheetView>
  </sheetViews>
  <sheetFormatPr defaultRowHeight="14.5" x14ac:dyDescent="0.35"/>
  <cols>
    <col min="4" max="4" width="32.54296875" bestFit="1" customWidth="1"/>
    <col min="5" max="5" width="31.26953125" bestFit="1" customWidth="1"/>
    <col min="6" max="6" width="28.7265625" bestFit="1" customWidth="1"/>
    <col min="7" max="7" width="30" bestFit="1" customWidth="1"/>
  </cols>
  <sheetData>
    <row r="1" spans="1:7" x14ac:dyDescent="0.35">
      <c r="A1" t="s">
        <v>26</v>
      </c>
    </row>
    <row r="2" spans="1:7" ht="33.75" customHeight="1" x14ac:dyDescent="0.35">
      <c r="C2" s="84" t="s">
        <v>34</v>
      </c>
      <c r="D2" s="84"/>
      <c r="E2" s="84"/>
      <c r="F2" s="84"/>
      <c r="G2" s="84"/>
    </row>
    <row r="3" spans="1:7" x14ac:dyDescent="0.35">
      <c r="C3" t="s">
        <v>27</v>
      </c>
      <c r="D3" t="s">
        <v>28</v>
      </c>
      <c r="E3" t="s">
        <v>29</v>
      </c>
      <c r="F3" t="s">
        <v>31</v>
      </c>
      <c r="G3" t="s">
        <v>32</v>
      </c>
    </row>
    <row r="4" spans="1:7" ht="15.5" x14ac:dyDescent="0.35">
      <c r="C4">
        <v>2019</v>
      </c>
      <c r="D4" s="61">
        <v>325.90126086130573</v>
      </c>
      <c r="E4" s="61">
        <v>250.40998033176709</v>
      </c>
      <c r="F4" s="18" t="s">
        <v>33</v>
      </c>
      <c r="G4" s="18">
        <v>0</v>
      </c>
    </row>
    <row r="5" spans="1:7" ht="15.5" x14ac:dyDescent="0.35">
      <c r="C5" s="3">
        <v>2020</v>
      </c>
      <c r="D5" s="61">
        <v>253.8323298155635</v>
      </c>
      <c r="E5" s="61">
        <v>195.03498866097394</v>
      </c>
      <c r="F5" s="18" t="s">
        <v>33</v>
      </c>
      <c r="G5" s="18">
        <v>0</v>
      </c>
    </row>
    <row r="6" spans="1:7" ht="15.5" x14ac:dyDescent="0.35">
      <c r="C6" s="3">
        <v>2021</v>
      </c>
      <c r="D6" s="61">
        <v>235.96629466557377</v>
      </c>
      <c r="E6" s="61">
        <v>181.3074151661923</v>
      </c>
      <c r="F6" s="18" t="s">
        <v>33</v>
      </c>
      <c r="G6" s="18">
        <v>0</v>
      </c>
    </row>
    <row r="7" spans="1:7" ht="15.5" x14ac:dyDescent="0.35">
      <c r="C7" s="3">
        <v>2022</v>
      </c>
      <c r="D7" s="61">
        <v>218.10025951558396</v>
      </c>
      <c r="E7" s="61">
        <v>167.57984167141055</v>
      </c>
      <c r="F7" s="18" t="s">
        <v>33</v>
      </c>
      <c r="G7" s="18">
        <v>0</v>
      </c>
    </row>
    <row r="8" spans="1:7" ht="15.5" x14ac:dyDescent="0.35">
      <c r="C8" s="3">
        <v>2023</v>
      </c>
      <c r="D8" s="61">
        <v>200.23422436559423</v>
      </c>
      <c r="E8" s="61">
        <v>153.85226817662885</v>
      </c>
      <c r="F8" s="18" t="s">
        <v>33</v>
      </c>
      <c r="G8" s="18">
        <v>0</v>
      </c>
    </row>
    <row r="9" spans="1:7" ht="15.5" x14ac:dyDescent="0.35">
      <c r="C9" s="3">
        <v>2024</v>
      </c>
      <c r="D9" s="61">
        <v>182.36818921560445</v>
      </c>
      <c r="E9" s="61">
        <v>140.12469468184719</v>
      </c>
      <c r="F9" s="18" t="s">
        <v>33</v>
      </c>
      <c r="G9" s="18">
        <v>0</v>
      </c>
    </row>
    <row r="10" spans="1:7" ht="15.5" x14ac:dyDescent="0.35">
      <c r="C10" s="3">
        <v>2025</v>
      </c>
      <c r="D10" s="61">
        <v>164.50215406561475</v>
      </c>
      <c r="E10" s="61">
        <v>126.39712118706552</v>
      </c>
      <c r="F10" s="18" t="s">
        <v>33</v>
      </c>
      <c r="G10" s="18">
        <v>0</v>
      </c>
    </row>
    <row r="11" spans="1:7" ht="15.5" x14ac:dyDescent="0.35">
      <c r="C11" s="3">
        <v>2026</v>
      </c>
      <c r="D11" s="61">
        <v>155.55486500032043</v>
      </c>
      <c r="E11" s="61">
        <v>119.52236877603859</v>
      </c>
      <c r="F11" s="18" t="s">
        <v>33</v>
      </c>
      <c r="G11" s="18">
        <v>0</v>
      </c>
    </row>
    <row r="12" spans="1:7" ht="15.5" x14ac:dyDescent="0.35">
      <c r="C12" s="3">
        <v>2027</v>
      </c>
      <c r="D12" s="61">
        <v>146.60757593502615</v>
      </c>
      <c r="E12" s="61">
        <v>112.64761636501164</v>
      </c>
      <c r="F12" s="18" t="s">
        <v>33</v>
      </c>
      <c r="G12" s="18">
        <v>0</v>
      </c>
    </row>
    <row r="13" spans="1:7" ht="15.5" x14ac:dyDescent="0.35">
      <c r="C13" s="3">
        <v>2028</v>
      </c>
      <c r="D13" s="61">
        <v>137.66028686973189</v>
      </c>
      <c r="E13" s="61">
        <v>105.77286395398473</v>
      </c>
      <c r="F13" s="18" t="s">
        <v>33</v>
      </c>
      <c r="G13" s="18">
        <v>0</v>
      </c>
    </row>
    <row r="14" spans="1:7" ht="15.5" x14ac:dyDescent="0.35">
      <c r="C14" s="3">
        <v>2029</v>
      </c>
      <c r="D14" s="61">
        <v>128.71299780443755</v>
      </c>
      <c r="E14" s="61">
        <v>98.89811154295775</v>
      </c>
      <c r="F14" s="18" t="s">
        <v>33</v>
      </c>
      <c r="G14" s="18">
        <v>0</v>
      </c>
    </row>
    <row r="15" spans="1:7" ht="15.5" x14ac:dyDescent="0.35">
      <c r="C15" s="3">
        <v>2030</v>
      </c>
      <c r="D15" s="61">
        <v>119.76570873914324</v>
      </c>
      <c r="E15" s="61">
        <v>92.023359131930832</v>
      </c>
      <c r="F15" s="18" t="s">
        <v>33</v>
      </c>
      <c r="G15" s="18">
        <v>0</v>
      </c>
    </row>
    <row r="16" spans="1:7" ht="15.5" x14ac:dyDescent="0.35">
      <c r="C16" s="3">
        <v>2031</v>
      </c>
      <c r="D16" s="61">
        <v>117.42246661163826</v>
      </c>
      <c r="E16" s="61">
        <v>90.222902105436518</v>
      </c>
      <c r="F16" s="18" t="s">
        <v>33</v>
      </c>
      <c r="G16" s="18">
        <v>0</v>
      </c>
    </row>
    <row r="17" spans="3:7" ht="15.5" x14ac:dyDescent="0.35">
      <c r="C17" s="3">
        <v>2032</v>
      </c>
      <c r="D17" s="61">
        <v>115.07922448413328</v>
      </c>
      <c r="E17" s="61">
        <v>88.422445078942218</v>
      </c>
      <c r="F17" s="18" t="s">
        <v>33</v>
      </c>
      <c r="G17" s="18">
        <v>0</v>
      </c>
    </row>
    <row r="18" spans="3:7" ht="15.5" x14ac:dyDescent="0.35">
      <c r="C18" s="3">
        <v>2033</v>
      </c>
      <c r="D18" s="61">
        <v>112.73598235662833</v>
      </c>
      <c r="E18" s="61">
        <v>86.621988052447932</v>
      </c>
      <c r="F18" s="18" t="s">
        <v>33</v>
      </c>
      <c r="G18" s="18">
        <v>0</v>
      </c>
    </row>
    <row r="19" spans="3:7" ht="15.5" x14ac:dyDescent="0.35">
      <c r="C19" s="3">
        <v>2034</v>
      </c>
      <c r="D19" s="61">
        <v>110.39274022912335</v>
      </c>
      <c r="E19" s="61">
        <v>84.821531025953632</v>
      </c>
      <c r="F19" s="18" t="s">
        <v>33</v>
      </c>
      <c r="G19" s="18">
        <v>0</v>
      </c>
    </row>
    <row r="20" spans="3:7" ht="15.5" x14ac:dyDescent="0.35">
      <c r="C20" s="3">
        <v>2035</v>
      </c>
      <c r="D20" s="61">
        <v>108.04949810161831</v>
      </c>
      <c r="E20" s="61">
        <v>83.021073999459304</v>
      </c>
      <c r="F20" s="18" t="s">
        <v>33</v>
      </c>
      <c r="G20" s="18">
        <v>0</v>
      </c>
    </row>
    <row r="21" spans="3:7" ht="15.5" x14ac:dyDescent="0.35">
      <c r="C21" s="3">
        <v>2036</v>
      </c>
      <c r="D21" s="61">
        <v>105.70625597411338</v>
      </c>
      <c r="E21" s="61">
        <v>81.220616972965018</v>
      </c>
      <c r="F21" s="18" t="s">
        <v>33</v>
      </c>
      <c r="G21" s="18">
        <v>0</v>
      </c>
    </row>
    <row r="22" spans="3:7" ht="15.5" x14ac:dyDescent="0.35">
      <c r="C22" s="3">
        <v>2037</v>
      </c>
      <c r="D22" s="61">
        <v>103.36301384660838</v>
      </c>
      <c r="E22" s="61">
        <v>79.420159946470719</v>
      </c>
      <c r="F22" s="18" t="s">
        <v>33</v>
      </c>
      <c r="G22" s="18">
        <v>0</v>
      </c>
    </row>
    <row r="23" spans="3:7" ht="15.5" x14ac:dyDescent="0.35">
      <c r="C23" s="3">
        <v>2038</v>
      </c>
      <c r="D23" s="61">
        <v>101.0197717191034</v>
      </c>
      <c r="E23" s="61">
        <v>77.619702919976405</v>
      </c>
      <c r="F23" s="18" t="s">
        <v>33</v>
      </c>
      <c r="G23" s="18">
        <v>0</v>
      </c>
    </row>
    <row r="24" spans="3:7" ht="15.5" x14ac:dyDescent="0.35">
      <c r="C24" s="3">
        <v>2039</v>
      </c>
      <c r="D24" s="61">
        <v>98.676529591598424</v>
      </c>
      <c r="E24" s="61">
        <v>75.819245893482119</v>
      </c>
      <c r="F24" s="18" t="s">
        <v>33</v>
      </c>
      <c r="G24" s="18">
        <v>0</v>
      </c>
    </row>
    <row r="25" spans="3:7" ht="15.5" x14ac:dyDescent="0.35">
      <c r="C25" s="3">
        <v>2040</v>
      </c>
      <c r="D25" s="61">
        <v>96.333287464093402</v>
      </c>
      <c r="E25" s="61">
        <v>74.018788866987776</v>
      </c>
      <c r="F25" s="18" t="s">
        <v>33</v>
      </c>
      <c r="G25" s="18">
        <v>0</v>
      </c>
    </row>
    <row r="26" spans="3:7" ht="15.5" x14ac:dyDescent="0.35">
      <c r="C26" s="3">
        <v>2041</v>
      </c>
      <c r="D26" s="61">
        <v>93.990045336588409</v>
      </c>
      <c r="E26" s="61">
        <v>72.218331840493477</v>
      </c>
      <c r="F26" s="18" t="s">
        <v>33</v>
      </c>
      <c r="G26" s="18">
        <v>0</v>
      </c>
    </row>
    <row r="27" spans="3:7" ht="15.5" x14ac:dyDescent="0.35">
      <c r="C27" s="3">
        <v>2042</v>
      </c>
      <c r="D27" s="61">
        <v>91.646803209083473</v>
      </c>
      <c r="E27" s="61">
        <v>70.417874813999205</v>
      </c>
      <c r="F27" s="18" t="s">
        <v>33</v>
      </c>
      <c r="G27" s="18">
        <v>0</v>
      </c>
    </row>
    <row r="28" spans="3:7" ht="15.5" x14ac:dyDescent="0.35">
      <c r="C28" s="3">
        <v>2043</v>
      </c>
      <c r="D28" s="61">
        <v>89.303561081578493</v>
      </c>
      <c r="E28" s="61">
        <v>68.617417787504891</v>
      </c>
      <c r="F28" s="18" t="s">
        <v>33</v>
      </c>
      <c r="G28" s="18">
        <v>0</v>
      </c>
    </row>
    <row r="29" spans="3:7" ht="15.5" x14ac:dyDescent="0.35">
      <c r="C29" s="3">
        <v>2044</v>
      </c>
      <c r="D29" s="61">
        <v>86.960318954073472</v>
      </c>
      <c r="E29" s="61">
        <v>66.816960761010563</v>
      </c>
      <c r="F29" s="18" t="s">
        <v>33</v>
      </c>
      <c r="G29" s="18">
        <v>0</v>
      </c>
    </row>
    <row r="30" spans="3:7" ht="15.5" x14ac:dyDescent="0.35">
      <c r="C30" s="3">
        <v>2045</v>
      </c>
      <c r="D30" s="61">
        <v>84.617076826568493</v>
      </c>
      <c r="E30" s="61">
        <v>65.016503734516263</v>
      </c>
      <c r="F30" s="18" t="s">
        <v>33</v>
      </c>
      <c r="G30" s="18">
        <v>0</v>
      </c>
    </row>
    <row r="31" spans="3:7" ht="15.5" x14ac:dyDescent="0.35">
      <c r="C31" s="3">
        <v>2046</v>
      </c>
      <c r="D31" s="61">
        <v>82.273834699063542</v>
      </c>
      <c r="E31" s="61">
        <v>63.216046708021985</v>
      </c>
      <c r="F31" s="18" t="s">
        <v>33</v>
      </c>
      <c r="G31" s="18">
        <v>0</v>
      </c>
    </row>
    <row r="32" spans="3:7" ht="15.5" x14ac:dyDescent="0.35">
      <c r="C32" s="3">
        <v>2047</v>
      </c>
      <c r="D32" s="61">
        <v>79.930592571558563</v>
      </c>
      <c r="E32" s="61">
        <v>61.415589681527678</v>
      </c>
      <c r="F32" s="18" t="s">
        <v>33</v>
      </c>
      <c r="G32" s="18">
        <v>0</v>
      </c>
    </row>
    <row r="33" spans="3:9" ht="15.5" x14ac:dyDescent="0.35">
      <c r="C33" s="3">
        <v>2048</v>
      </c>
      <c r="D33" s="61">
        <v>77.58735044405357</v>
      </c>
      <c r="E33" s="61">
        <v>59.615132655033371</v>
      </c>
      <c r="F33" s="18" t="s">
        <v>33</v>
      </c>
      <c r="G33" s="18">
        <v>0</v>
      </c>
      <c r="I33" s="18"/>
    </row>
    <row r="34" spans="3:9" ht="15.5" x14ac:dyDescent="0.35">
      <c r="C34" s="3">
        <v>2049</v>
      </c>
      <c r="D34" s="61">
        <v>75.244108316548591</v>
      </c>
      <c r="E34" s="61">
        <v>57.814675628539064</v>
      </c>
      <c r="F34" s="18" t="s">
        <v>33</v>
      </c>
      <c r="G34" s="18">
        <v>0</v>
      </c>
    </row>
    <row r="35" spans="3:9" ht="15.5" x14ac:dyDescent="0.35">
      <c r="C35" s="3">
        <v>2050</v>
      </c>
      <c r="D35" s="61">
        <v>72.900866189043754</v>
      </c>
      <c r="E35" s="61">
        <v>56.014218602044878</v>
      </c>
      <c r="F35" s="18" t="s">
        <v>33</v>
      </c>
      <c r="G35" s="18">
        <v>0</v>
      </c>
      <c r="I35" s="19"/>
    </row>
  </sheetData>
  <mergeCells count="1">
    <mergeCell ref="C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B9EF-4D3E-4911-A9BB-36A7A632FED1}">
  <dimension ref="A1:I35"/>
  <sheetViews>
    <sheetView workbookViewId="0">
      <selection activeCell="D4" sqref="D4"/>
    </sheetView>
  </sheetViews>
  <sheetFormatPr defaultRowHeight="14.5" x14ac:dyDescent="0.35"/>
  <cols>
    <col min="4" max="4" width="32.54296875" bestFit="1" customWidth="1"/>
    <col min="5" max="5" width="31.26953125" bestFit="1" customWidth="1"/>
    <col min="6" max="6" width="28.7265625" bestFit="1" customWidth="1"/>
    <col min="7" max="7" width="30" bestFit="1" customWidth="1"/>
    <col min="9" max="9" width="9.1796875" customWidth="1"/>
  </cols>
  <sheetData>
    <row r="1" spans="1:7" x14ac:dyDescent="0.35">
      <c r="A1" t="s">
        <v>26</v>
      </c>
    </row>
    <row r="2" spans="1:7" ht="33.75" customHeight="1" x14ac:dyDescent="0.35">
      <c r="C2" s="84" t="s">
        <v>35</v>
      </c>
      <c r="D2" s="84"/>
      <c r="E2" s="84"/>
      <c r="F2" s="84"/>
      <c r="G2" s="84"/>
    </row>
    <row r="3" spans="1:7" x14ac:dyDescent="0.35">
      <c r="C3" t="s">
        <v>27</v>
      </c>
      <c r="D3" t="s">
        <v>28</v>
      </c>
      <c r="E3" t="s">
        <v>29</v>
      </c>
      <c r="F3" t="s">
        <v>31</v>
      </c>
      <c r="G3" t="s">
        <v>32</v>
      </c>
    </row>
    <row r="4" spans="1:7" ht="15.5" x14ac:dyDescent="0.35">
      <c r="C4">
        <v>2019</v>
      </c>
      <c r="D4" s="78">
        <v>325.90126086130573</v>
      </c>
      <c r="E4" s="78">
        <v>250.40998033176709</v>
      </c>
      <c r="F4" s="18" t="s">
        <v>33</v>
      </c>
      <c r="G4" s="18">
        <v>0</v>
      </c>
    </row>
    <row r="5" spans="1:7" ht="15.5" x14ac:dyDescent="0.35">
      <c r="C5" s="3">
        <v>2020</v>
      </c>
      <c r="D5" s="78">
        <v>317.36160215424485</v>
      </c>
      <c r="E5" s="78">
        <v>243.84843539259251</v>
      </c>
      <c r="F5" s="18" t="s">
        <v>33</v>
      </c>
      <c r="G5" s="18">
        <v>0</v>
      </c>
    </row>
    <row r="6" spans="1:7" ht="15.5" x14ac:dyDescent="0.35">
      <c r="C6" s="3">
        <v>2021</v>
      </c>
      <c r="D6" s="78">
        <v>308.82194344718386</v>
      </c>
      <c r="E6" s="78">
        <v>237.28689045341784</v>
      </c>
      <c r="F6" s="18" t="s">
        <v>33</v>
      </c>
      <c r="G6" s="18">
        <v>0</v>
      </c>
    </row>
    <row r="7" spans="1:7" ht="15.5" x14ac:dyDescent="0.35">
      <c r="C7" s="3">
        <v>2022</v>
      </c>
      <c r="D7" s="78">
        <v>300.2822847401228</v>
      </c>
      <c r="E7" s="78">
        <v>230.72534551424317</v>
      </c>
      <c r="F7" s="18" t="s">
        <v>33</v>
      </c>
      <c r="G7" s="18">
        <v>0</v>
      </c>
    </row>
    <row r="8" spans="1:7" ht="15.5" x14ac:dyDescent="0.35">
      <c r="C8" s="3">
        <v>2023</v>
      </c>
      <c r="D8" s="78">
        <v>291.74262603306192</v>
      </c>
      <c r="E8" s="78">
        <v>224.16380057506851</v>
      </c>
      <c r="F8" s="18" t="s">
        <v>33</v>
      </c>
      <c r="G8" s="18">
        <v>0</v>
      </c>
    </row>
    <row r="9" spans="1:7" ht="15.5" x14ac:dyDescent="0.35">
      <c r="C9" s="3">
        <v>2024</v>
      </c>
      <c r="D9" s="78">
        <v>283.20296732600099</v>
      </c>
      <c r="E9" s="78">
        <v>217.6022556358939</v>
      </c>
      <c r="F9" s="18" t="s">
        <v>33</v>
      </c>
      <c r="G9" s="18">
        <v>0</v>
      </c>
    </row>
    <row r="10" spans="1:7" ht="15.5" x14ac:dyDescent="0.35">
      <c r="C10" s="3">
        <v>2025</v>
      </c>
      <c r="D10" s="78">
        <v>274.66330861893994</v>
      </c>
      <c r="E10" s="78">
        <v>211.0407106967192</v>
      </c>
      <c r="F10" s="18" t="s">
        <v>33</v>
      </c>
      <c r="G10" s="18">
        <v>0</v>
      </c>
    </row>
    <row r="11" spans="1:7" ht="15.5" x14ac:dyDescent="0.35">
      <c r="C11" s="3">
        <v>2026</v>
      </c>
      <c r="D11" s="78">
        <v>268.24985065118813</v>
      </c>
      <c r="E11" s="78">
        <v>206.11285653831868</v>
      </c>
      <c r="F11" s="18" t="s">
        <v>33</v>
      </c>
      <c r="G11" s="18">
        <v>0</v>
      </c>
    </row>
    <row r="12" spans="1:7" ht="15.5" x14ac:dyDescent="0.35">
      <c r="C12" s="3">
        <v>2027</v>
      </c>
      <c r="D12" s="78">
        <v>261.8363926834362</v>
      </c>
      <c r="E12" s="78">
        <v>201.18500237991813</v>
      </c>
      <c r="F12" s="18" t="s">
        <v>33</v>
      </c>
      <c r="G12" s="18">
        <v>0</v>
      </c>
    </row>
    <row r="13" spans="1:7" ht="15.5" x14ac:dyDescent="0.35">
      <c r="C13" s="3">
        <v>2028</v>
      </c>
      <c r="D13" s="78">
        <v>255.42293471568431</v>
      </c>
      <c r="E13" s="78">
        <v>196.25714822151755</v>
      </c>
      <c r="F13" s="18" t="s">
        <v>33</v>
      </c>
      <c r="G13" s="18">
        <v>0</v>
      </c>
    </row>
    <row r="14" spans="1:7" ht="15.5" x14ac:dyDescent="0.35">
      <c r="C14" s="3">
        <v>2029</v>
      </c>
      <c r="D14" s="78">
        <v>249.00947674793241</v>
      </c>
      <c r="E14" s="78">
        <v>191.32929406311703</v>
      </c>
      <c r="F14" s="18" t="s">
        <v>33</v>
      </c>
      <c r="G14" s="18">
        <v>0</v>
      </c>
    </row>
    <row r="15" spans="1:7" ht="15.5" x14ac:dyDescent="0.35">
      <c r="C15" s="3">
        <v>2030</v>
      </c>
      <c r="D15" s="78">
        <v>242.59601878018049</v>
      </c>
      <c r="E15" s="78">
        <v>186.40143990471648</v>
      </c>
      <c r="F15" s="18" t="s">
        <v>33</v>
      </c>
      <c r="G15" s="18">
        <v>0</v>
      </c>
    </row>
    <row r="16" spans="1:7" ht="15.5" x14ac:dyDescent="0.35">
      <c r="C16" s="3">
        <v>2031</v>
      </c>
      <c r="D16" s="78">
        <v>239.56356854542824</v>
      </c>
      <c r="E16" s="78">
        <v>184.07142190590753</v>
      </c>
      <c r="F16" s="18" t="s">
        <v>33</v>
      </c>
      <c r="G16" s="18">
        <v>0</v>
      </c>
    </row>
    <row r="17" spans="3:7" ht="15.5" x14ac:dyDescent="0.35">
      <c r="C17" s="3">
        <v>2032</v>
      </c>
      <c r="D17" s="78">
        <v>236.53111831067599</v>
      </c>
      <c r="E17" s="78">
        <v>181.74140390709857</v>
      </c>
      <c r="F17" s="18" t="s">
        <v>33</v>
      </c>
      <c r="G17" s="18">
        <v>0</v>
      </c>
    </row>
    <row r="18" spans="3:7" ht="15.5" x14ac:dyDescent="0.35">
      <c r="C18" s="3">
        <v>2033</v>
      </c>
      <c r="D18" s="78">
        <v>233.49866807592377</v>
      </c>
      <c r="E18" s="78">
        <v>179.41138590828962</v>
      </c>
      <c r="F18" s="18" t="s">
        <v>33</v>
      </c>
      <c r="G18" s="18">
        <v>0</v>
      </c>
    </row>
    <row r="19" spans="3:7" ht="15.5" x14ac:dyDescent="0.35">
      <c r="C19" s="3">
        <v>2034</v>
      </c>
      <c r="D19" s="78">
        <v>230.46621784117153</v>
      </c>
      <c r="E19" s="78">
        <v>177.08136790948066</v>
      </c>
      <c r="F19" s="18" t="s">
        <v>33</v>
      </c>
      <c r="G19" s="18">
        <v>0</v>
      </c>
    </row>
    <row r="20" spans="3:7" ht="15.5" x14ac:dyDescent="0.35">
      <c r="C20" s="3">
        <v>2035</v>
      </c>
      <c r="D20" s="78">
        <v>227.43376760641925</v>
      </c>
      <c r="E20" s="78">
        <v>174.75134991067173</v>
      </c>
      <c r="F20" s="18" t="s">
        <v>33</v>
      </c>
      <c r="G20" s="18">
        <v>0</v>
      </c>
    </row>
    <row r="21" spans="3:7" ht="15.5" x14ac:dyDescent="0.35">
      <c r="C21" s="3">
        <v>2036</v>
      </c>
      <c r="D21" s="78">
        <v>224.40131737166701</v>
      </c>
      <c r="E21" s="78">
        <v>172.42133191186275</v>
      </c>
      <c r="F21" s="18" t="s">
        <v>33</v>
      </c>
      <c r="G21" s="18">
        <v>0</v>
      </c>
    </row>
    <row r="22" spans="3:7" ht="15.5" x14ac:dyDescent="0.35">
      <c r="C22" s="3">
        <v>2037</v>
      </c>
      <c r="D22" s="78">
        <v>221.36886713691476</v>
      </c>
      <c r="E22" s="78">
        <v>170.09131391305382</v>
      </c>
      <c r="F22" s="18" t="s">
        <v>33</v>
      </c>
      <c r="G22" s="18">
        <v>0</v>
      </c>
    </row>
    <row r="23" spans="3:7" ht="15.5" x14ac:dyDescent="0.35">
      <c r="C23" s="3">
        <v>2038</v>
      </c>
      <c r="D23" s="78">
        <v>218.33641690216251</v>
      </c>
      <c r="E23" s="78">
        <v>167.76129591424487</v>
      </c>
      <c r="F23" s="18" t="s">
        <v>33</v>
      </c>
      <c r="G23" s="18">
        <v>0</v>
      </c>
    </row>
    <row r="24" spans="3:7" ht="15.5" x14ac:dyDescent="0.35">
      <c r="C24" s="3">
        <v>2039</v>
      </c>
      <c r="D24" s="78">
        <v>215.30396666741026</v>
      </c>
      <c r="E24" s="78">
        <v>165.43127791543594</v>
      </c>
      <c r="F24" s="18" t="s">
        <v>33</v>
      </c>
      <c r="G24" s="18">
        <v>0</v>
      </c>
    </row>
    <row r="25" spans="3:7" ht="15.5" x14ac:dyDescent="0.35">
      <c r="C25" s="3">
        <v>2040</v>
      </c>
      <c r="D25" s="78">
        <v>212.27151643265802</v>
      </c>
      <c r="E25" s="78">
        <v>163.10125991662699</v>
      </c>
      <c r="F25" s="18" t="s">
        <v>33</v>
      </c>
      <c r="G25" s="18">
        <v>0</v>
      </c>
    </row>
    <row r="26" spans="3:7" ht="15.5" x14ac:dyDescent="0.35">
      <c r="C26" s="3">
        <v>2041</v>
      </c>
      <c r="D26" s="78">
        <v>209.23906619790577</v>
      </c>
      <c r="E26" s="78">
        <v>160.771241917818</v>
      </c>
      <c r="F26" s="18" t="s">
        <v>33</v>
      </c>
      <c r="G26" s="18">
        <v>0</v>
      </c>
    </row>
    <row r="27" spans="3:7" ht="15.5" x14ac:dyDescent="0.35">
      <c r="C27" s="3">
        <v>2042</v>
      </c>
      <c r="D27" s="78">
        <v>206.20661596315352</v>
      </c>
      <c r="E27" s="78">
        <v>158.44122391900908</v>
      </c>
      <c r="F27" s="18" t="s">
        <v>33</v>
      </c>
      <c r="G27" s="18">
        <v>0</v>
      </c>
    </row>
    <row r="28" spans="3:7" ht="15.5" x14ac:dyDescent="0.35">
      <c r="C28" s="3">
        <v>2043</v>
      </c>
      <c r="D28" s="78">
        <v>203.17416572840128</v>
      </c>
      <c r="E28" s="78">
        <v>156.11120592020012</v>
      </c>
      <c r="F28" s="18" t="s">
        <v>33</v>
      </c>
      <c r="G28" s="18">
        <v>0</v>
      </c>
    </row>
    <row r="29" spans="3:7" ht="15.5" x14ac:dyDescent="0.35">
      <c r="C29" s="3">
        <v>2044</v>
      </c>
      <c r="D29" s="78">
        <v>200.14171549364903</v>
      </c>
      <c r="E29" s="78">
        <v>153.78118792139119</v>
      </c>
      <c r="F29" s="18" t="s">
        <v>33</v>
      </c>
      <c r="G29" s="18">
        <v>0</v>
      </c>
    </row>
    <row r="30" spans="3:7" ht="15.5" x14ac:dyDescent="0.35">
      <c r="C30" s="3">
        <v>2045</v>
      </c>
      <c r="D30" s="78">
        <v>197.10926525889676</v>
      </c>
      <c r="E30" s="78">
        <v>151.45116992258221</v>
      </c>
      <c r="F30" s="18" t="s">
        <v>33</v>
      </c>
      <c r="G30" s="18">
        <v>0</v>
      </c>
    </row>
    <row r="31" spans="3:7" ht="15.5" x14ac:dyDescent="0.35">
      <c r="C31" s="3">
        <v>2046</v>
      </c>
      <c r="D31" s="78">
        <v>194.07681502414454</v>
      </c>
      <c r="E31" s="78">
        <v>149.12115192377328</v>
      </c>
      <c r="F31" s="18" t="s">
        <v>33</v>
      </c>
      <c r="G31" s="18">
        <v>0</v>
      </c>
    </row>
    <row r="32" spans="3:7" ht="15.5" x14ac:dyDescent="0.35">
      <c r="C32" s="3">
        <v>2047</v>
      </c>
      <c r="D32" s="78">
        <v>191.04436478939229</v>
      </c>
      <c r="E32" s="78">
        <v>146.79113392496433</v>
      </c>
      <c r="F32" s="18" t="s">
        <v>33</v>
      </c>
      <c r="G32" s="18">
        <v>0</v>
      </c>
    </row>
    <row r="33" spans="3:9" ht="15.5" x14ac:dyDescent="0.35">
      <c r="C33" s="3">
        <v>2048</v>
      </c>
      <c r="D33" s="78">
        <v>188.01191455464004</v>
      </c>
      <c r="E33" s="78">
        <v>144.46111592615537</v>
      </c>
      <c r="F33" s="18" t="s">
        <v>33</v>
      </c>
      <c r="G33" s="18">
        <v>0</v>
      </c>
      <c r="I33" s="18"/>
    </row>
    <row r="34" spans="3:9" ht="15.5" x14ac:dyDescent="0.35">
      <c r="C34" s="3">
        <v>2049</v>
      </c>
      <c r="D34" s="78">
        <v>184.9794643198878</v>
      </c>
      <c r="E34" s="78">
        <v>142.13109792734642</v>
      </c>
      <c r="F34" s="18" t="s">
        <v>33</v>
      </c>
      <c r="G34" s="18">
        <v>0</v>
      </c>
    </row>
    <row r="35" spans="3:9" ht="15.5" x14ac:dyDescent="0.35">
      <c r="C35" s="3">
        <v>2050</v>
      </c>
      <c r="D35" s="78">
        <v>181.94701408513544</v>
      </c>
      <c r="E35" s="78">
        <v>139.80107992853738</v>
      </c>
      <c r="F35" s="18" t="s">
        <v>33</v>
      </c>
      <c r="G35" s="18">
        <v>0</v>
      </c>
      <c r="I35" s="19"/>
    </row>
  </sheetData>
  <mergeCells count="1">
    <mergeCell ref="C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B440-A3A6-4580-BE3C-7A66CA5E0F45}">
  <dimension ref="A2:AH50"/>
  <sheetViews>
    <sheetView zoomScale="70" zoomScaleNormal="70" workbookViewId="0">
      <selection activeCell="R33" sqref="R33"/>
    </sheetView>
  </sheetViews>
  <sheetFormatPr defaultRowHeight="14.5" x14ac:dyDescent="0.35"/>
  <cols>
    <col min="1" max="1" width="10.81640625" customWidth="1"/>
    <col min="2" max="2" width="21" customWidth="1"/>
  </cols>
  <sheetData>
    <row r="2" spans="1:34" x14ac:dyDescent="0.35">
      <c r="B2" s="17">
        <v>44131</v>
      </c>
    </row>
    <row r="3" spans="1:34" ht="36" x14ac:dyDescent="0.8">
      <c r="B3" s="1" t="s">
        <v>5</v>
      </c>
    </row>
    <row r="4" spans="1:34" ht="15" customHeight="1" x14ac:dyDescent="0.35">
      <c r="B4" s="85" t="s">
        <v>172</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15" customHeight="1" x14ac:dyDescent="0.3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row>
    <row r="6" spans="1:34" ht="42" customHeight="1" x14ac:dyDescent="0.3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row>
    <row r="7" spans="1:34" ht="109.5" customHeight="1" x14ac:dyDescent="0.35">
      <c r="A7" s="9"/>
      <c r="B7" s="9"/>
      <c r="C7" s="86" t="s">
        <v>8</v>
      </c>
      <c r="D7" s="86"/>
      <c r="E7" s="86"/>
      <c r="F7" s="86"/>
      <c r="G7" s="86"/>
      <c r="H7" s="86" t="s">
        <v>9</v>
      </c>
      <c r="I7" s="86"/>
      <c r="J7" s="86"/>
      <c r="K7" s="86"/>
      <c r="L7" s="86"/>
      <c r="M7" s="11"/>
      <c r="N7" s="87" t="s">
        <v>6</v>
      </c>
      <c r="O7" s="87"/>
      <c r="P7" s="87"/>
      <c r="Q7" s="87"/>
      <c r="R7" s="87"/>
      <c r="S7" s="87" t="s">
        <v>7</v>
      </c>
      <c r="T7" s="87"/>
      <c r="U7" s="87"/>
      <c r="V7" s="87"/>
      <c r="W7" s="87"/>
      <c r="X7" s="11"/>
      <c r="Y7" s="86" t="s">
        <v>10</v>
      </c>
      <c r="Z7" s="86"/>
      <c r="AA7" s="86"/>
      <c r="AB7" s="86"/>
      <c r="AC7" s="86"/>
      <c r="AD7" s="86" t="s">
        <v>11</v>
      </c>
      <c r="AE7" s="86"/>
      <c r="AF7" s="86"/>
      <c r="AG7" s="86"/>
      <c r="AH7" s="86"/>
    </row>
    <row r="8" spans="1:34" x14ac:dyDescent="0.35">
      <c r="A8" s="2"/>
      <c r="B8" s="2"/>
      <c r="C8" s="6" t="s">
        <v>0</v>
      </c>
      <c r="D8" s="6" t="s">
        <v>1</v>
      </c>
      <c r="E8" s="6" t="s">
        <v>2</v>
      </c>
      <c r="F8" s="6" t="s">
        <v>3</v>
      </c>
      <c r="G8" s="6" t="s">
        <v>4</v>
      </c>
      <c r="H8" s="6" t="s">
        <v>0</v>
      </c>
      <c r="I8" s="6" t="s">
        <v>1</v>
      </c>
      <c r="J8" s="6" t="s">
        <v>2</v>
      </c>
      <c r="K8" s="6" t="s">
        <v>3</v>
      </c>
      <c r="L8" s="6" t="s">
        <v>4</v>
      </c>
      <c r="M8" s="6"/>
      <c r="N8" s="4" t="s">
        <v>0</v>
      </c>
      <c r="O8" s="4" t="s">
        <v>1</v>
      </c>
      <c r="P8" s="4" t="s">
        <v>2</v>
      </c>
      <c r="Q8" s="4" t="s">
        <v>3</v>
      </c>
      <c r="R8" s="4" t="s">
        <v>4</v>
      </c>
      <c r="S8" s="4" t="s">
        <v>0</v>
      </c>
      <c r="T8" s="4" t="s">
        <v>1</v>
      </c>
      <c r="U8" s="4" t="s">
        <v>2</v>
      </c>
      <c r="V8" s="4" t="s">
        <v>3</v>
      </c>
      <c r="W8" s="4" t="s">
        <v>4</v>
      </c>
      <c r="X8" s="6"/>
      <c r="Y8" s="6" t="s">
        <v>0</v>
      </c>
      <c r="Z8" s="6" t="s">
        <v>1</v>
      </c>
      <c r="AA8" s="6" t="s">
        <v>2</v>
      </c>
      <c r="AB8" s="6" t="s">
        <v>3</v>
      </c>
      <c r="AC8" s="6" t="s">
        <v>4</v>
      </c>
      <c r="AD8" s="6" t="s">
        <v>0</v>
      </c>
      <c r="AE8" s="6" t="s">
        <v>1</v>
      </c>
      <c r="AF8" s="6" t="s">
        <v>2</v>
      </c>
      <c r="AG8" s="6" t="s">
        <v>3</v>
      </c>
      <c r="AH8" s="6" t="s">
        <v>4</v>
      </c>
    </row>
    <row r="9" spans="1:34" x14ac:dyDescent="0.35">
      <c r="B9" s="2">
        <v>2018</v>
      </c>
      <c r="C9" s="7"/>
      <c r="D9" s="7"/>
      <c r="E9" s="7"/>
      <c r="F9" s="7"/>
      <c r="G9" s="7"/>
      <c r="H9" s="7"/>
      <c r="I9" s="7"/>
      <c r="J9" s="7"/>
      <c r="K9" s="7"/>
      <c r="L9" s="7"/>
      <c r="M9" s="7"/>
      <c r="N9" s="5"/>
      <c r="O9" s="5"/>
      <c r="P9" s="5"/>
      <c r="Q9" s="5"/>
      <c r="R9" s="5"/>
      <c r="S9" s="5"/>
      <c r="T9" s="5"/>
      <c r="U9" s="5"/>
      <c r="V9" s="5"/>
      <c r="W9" s="5"/>
      <c r="X9" s="7"/>
      <c r="Y9" s="7"/>
      <c r="Z9" s="7"/>
      <c r="AA9" s="7"/>
      <c r="AB9" s="7"/>
      <c r="AC9" s="7"/>
      <c r="AD9" s="7"/>
      <c r="AE9" s="7"/>
      <c r="AF9" s="7"/>
      <c r="AG9" s="7"/>
      <c r="AH9" s="7"/>
    </row>
    <row r="10" spans="1:34" x14ac:dyDescent="0.35">
      <c r="A10" s="10"/>
      <c r="B10" s="2">
        <v>2019</v>
      </c>
      <c r="C10" s="8">
        <v>902.21250205437821</v>
      </c>
      <c r="D10" s="8">
        <v>1554.0150237769897</v>
      </c>
      <c r="E10" s="8">
        <v>2205.8175454996017</v>
      </c>
      <c r="F10" s="8">
        <v>2857.6200672222126</v>
      </c>
      <c r="G10" s="8">
        <v>3509.4225889448244</v>
      </c>
      <c r="H10" s="8">
        <v>451.1062510271891</v>
      </c>
      <c r="I10" s="8">
        <v>388.50375594424742</v>
      </c>
      <c r="J10" s="8">
        <v>367.63625758326697</v>
      </c>
      <c r="K10" s="8">
        <v>357.20250840277657</v>
      </c>
      <c r="L10" s="8">
        <v>350.94225889448245</v>
      </c>
      <c r="M10" s="8">
        <v>0</v>
      </c>
      <c r="N10" s="5">
        <v>902.21250205437821</v>
      </c>
      <c r="O10" s="5">
        <v>1554.0150237769897</v>
      </c>
      <c r="P10" s="5">
        <v>2205.8175454996017</v>
      </c>
      <c r="Q10" s="5">
        <v>2857.6200672222126</v>
      </c>
      <c r="R10" s="5">
        <v>3509.4225889448244</v>
      </c>
      <c r="S10" s="5">
        <v>451.1062510271891</v>
      </c>
      <c r="T10" s="5">
        <v>388.50375594424742</v>
      </c>
      <c r="U10" s="5">
        <v>367.63625758326697</v>
      </c>
      <c r="V10" s="5">
        <v>357.20250840277657</v>
      </c>
      <c r="W10" s="5">
        <v>350.94225889448245</v>
      </c>
      <c r="X10" s="8">
        <v>0</v>
      </c>
      <c r="Y10" s="8">
        <v>902.21250205437821</v>
      </c>
      <c r="Z10" s="8">
        <v>1554.0150237769897</v>
      </c>
      <c r="AA10" s="8">
        <v>2205.8175454996017</v>
      </c>
      <c r="AB10" s="8">
        <v>2857.6200672222126</v>
      </c>
      <c r="AC10" s="8">
        <v>3509.4225889448244</v>
      </c>
      <c r="AD10" s="8">
        <v>451.1062510271891</v>
      </c>
      <c r="AE10" s="8">
        <v>388.50375594424742</v>
      </c>
      <c r="AF10" s="8">
        <v>367.63625758326697</v>
      </c>
      <c r="AG10" s="8">
        <v>357.20250840277657</v>
      </c>
      <c r="AH10" s="8">
        <v>350.94225889448245</v>
      </c>
    </row>
    <row r="11" spans="1:34" x14ac:dyDescent="0.35">
      <c r="A11" s="10"/>
      <c r="B11" s="2">
        <v>2020</v>
      </c>
      <c r="C11" s="8">
        <v>865.91909738496724</v>
      </c>
      <c r="D11" s="8">
        <v>1464.0438584552362</v>
      </c>
      <c r="E11" s="8">
        <v>2062.1686195255052</v>
      </c>
      <c r="F11" s="8">
        <v>2660.2933805957741</v>
      </c>
      <c r="G11" s="8">
        <v>3258.4181416660435</v>
      </c>
      <c r="H11" s="8">
        <v>432.95954869248362</v>
      </c>
      <c r="I11" s="8">
        <v>366.01096461380905</v>
      </c>
      <c r="J11" s="8">
        <v>343.69476992091757</v>
      </c>
      <c r="K11" s="8">
        <v>332.53667257447177</v>
      </c>
      <c r="L11" s="8">
        <v>325.84181416660431</v>
      </c>
      <c r="M11" s="8">
        <v>0</v>
      </c>
      <c r="N11" s="5">
        <v>702.69964829210062</v>
      </c>
      <c r="O11" s="5">
        <v>1210.3643079232279</v>
      </c>
      <c r="P11" s="5">
        <v>1718.0289675543552</v>
      </c>
      <c r="Q11" s="5">
        <v>2225.693627185482</v>
      </c>
      <c r="R11" s="5">
        <v>2733.3582868166091</v>
      </c>
      <c r="S11" s="5">
        <v>351.34982414605031</v>
      </c>
      <c r="T11" s="5">
        <v>302.59107698080697</v>
      </c>
      <c r="U11" s="5">
        <v>286.33816125905923</v>
      </c>
      <c r="V11" s="5">
        <v>278.21170339818525</v>
      </c>
      <c r="W11" s="5">
        <v>273.33582868166093</v>
      </c>
      <c r="X11" s="8">
        <v>0</v>
      </c>
      <c r="Y11" s="8">
        <v>878.57163970108172</v>
      </c>
      <c r="Z11" s="8">
        <v>1513.2948440095715</v>
      </c>
      <c r="AA11" s="8">
        <v>2148.018048318062</v>
      </c>
      <c r="AB11" s="8">
        <v>2782.7412526265512</v>
      </c>
      <c r="AC11" s="8">
        <v>3417.4644569350407</v>
      </c>
      <c r="AD11" s="8">
        <v>439.28581985054086</v>
      </c>
      <c r="AE11" s="8">
        <v>378.32371100239288</v>
      </c>
      <c r="AF11" s="8">
        <v>358.00300805301026</v>
      </c>
      <c r="AG11" s="8">
        <v>347.84265657831889</v>
      </c>
      <c r="AH11" s="8">
        <v>341.74644569350409</v>
      </c>
    </row>
    <row r="12" spans="1:34" x14ac:dyDescent="0.35">
      <c r="A12" s="10"/>
      <c r="B12" s="2">
        <v>2021</v>
      </c>
      <c r="C12" s="8">
        <v>828.90537778228747</v>
      </c>
      <c r="D12" s="8">
        <v>1373.3523782002142</v>
      </c>
      <c r="E12" s="8">
        <v>1917.7993786181407</v>
      </c>
      <c r="F12" s="8">
        <v>2462.2463790360671</v>
      </c>
      <c r="G12" s="8">
        <v>3006.6933794539941</v>
      </c>
      <c r="H12" s="8">
        <v>414.45268889114374</v>
      </c>
      <c r="I12" s="8">
        <v>343.33809455005354</v>
      </c>
      <c r="J12" s="8">
        <v>319.6332297696901</v>
      </c>
      <c r="K12" s="8">
        <v>307.78079737950839</v>
      </c>
      <c r="L12" s="8">
        <v>300.66933794539943</v>
      </c>
      <c r="M12" s="8">
        <v>0</v>
      </c>
      <c r="N12" s="5">
        <v>653.24000449733956</v>
      </c>
      <c r="O12" s="5">
        <v>1125.1725938284872</v>
      </c>
      <c r="P12" s="5">
        <v>1597.1051831596353</v>
      </c>
      <c r="Q12" s="5">
        <v>2069.0377724907821</v>
      </c>
      <c r="R12" s="5">
        <v>2540.9703618219305</v>
      </c>
      <c r="S12" s="5">
        <v>326.62000224866978</v>
      </c>
      <c r="T12" s="5">
        <v>281.29314845712179</v>
      </c>
      <c r="U12" s="5">
        <v>266.18419719327255</v>
      </c>
      <c r="V12" s="5">
        <v>258.62972156134776</v>
      </c>
      <c r="W12" s="5">
        <v>254.09703618219299</v>
      </c>
      <c r="X12" s="8">
        <v>0</v>
      </c>
      <c r="Y12" s="8">
        <v>854.93077734778512</v>
      </c>
      <c r="Z12" s="8">
        <v>1472.5746642421529</v>
      </c>
      <c r="AA12" s="8">
        <v>2090.2185511365215</v>
      </c>
      <c r="AB12" s="8">
        <v>2707.8624380308884</v>
      </c>
      <c r="AC12" s="8">
        <v>3325.5063249252566</v>
      </c>
      <c r="AD12" s="8">
        <v>427.46538867389256</v>
      </c>
      <c r="AE12" s="8">
        <v>368.14366606053824</v>
      </c>
      <c r="AF12" s="8">
        <v>348.36975852275356</v>
      </c>
      <c r="AG12" s="8">
        <v>338.48280475386105</v>
      </c>
      <c r="AH12" s="8">
        <v>332.55063249252566</v>
      </c>
    </row>
    <row r="13" spans="1:34" x14ac:dyDescent="0.35">
      <c r="A13" s="10"/>
      <c r="B13" s="2">
        <v>2022</v>
      </c>
      <c r="C13" s="8">
        <v>791.89165817960838</v>
      </c>
      <c r="D13" s="8">
        <v>1282.6608979451928</v>
      </c>
      <c r="E13" s="8">
        <v>1773.430137710777</v>
      </c>
      <c r="F13" s="8">
        <v>2264.1993774763614</v>
      </c>
      <c r="G13" s="8">
        <v>2754.9686172419456</v>
      </c>
      <c r="H13" s="8">
        <v>395.94582908980419</v>
      </c>
      <c r="I13" s="8">
        <v>320.6652244862982</v>
      </c>
      <c r="J13" s="8">
        <v>295.57168961846281</v>
      </c>
      <c r="K13" s="8">
        <v>283.02492218454518</v>
      </c>
      <c r="L13" s="8">
        <v>275.49686172419456</v>
      </c>
      <c r="M13" s="8">
        <v>0</v>
      </c>
      <c r="N13" s="5">
        <v>603.78036070257826</v>
      </c>
      <c r="O13" s="5">
        <v>1039.9808797337462</v>
      </c>
      <c r="P13" s="5">
        <v>1476.1813987649145</v>
      </c>
      <c r="Q13" s="5">
        <v>1912.381917796082</v>
      </c>
      <c r="R13" s="5">
        <v>2348.5824368272501</v>
      </c>
      <c r="S13" s="5">
        <v>301.89018035128913</v>
      </c>
      <c r="T13" s="5">
        <v>259.99521993343654</v>
      </c>
      <c r="U13" s="5">
        <v>246.03023312748576</v>
      </c>
      <c r="V13" s="5">
        <v>239.04773972451025</v>
      </c>
      <c r="W13" s="5">
        <v>234.85824368272503</v>
      </c>
      <c r="X13" s="8">
        <v>0</v>
      </c>
      <c r="Y13" s="8">
        <v>831.28991499448853</v>
      </c>
      <c r="Z13" s="8">
        <v>1431.8544844747344</v>
      </c>
      <c r="AA13" s="8">
        <v>2032.4190539549809</v>
      </c>
      <c r="AB13" s="8">
        <v>2632.983623435226</v>
      </c>
      <c r="AC13" s="8">
        <v>3233.5481929154716</v>
      </c>
      <c r="AD13" s="8">
        <v>415.64495749724426</v>
      </c>
      <c r="AE13" s="8">
        <v>357.96362111868359</v>
      </c>
      <c r="AF13" s="8">
        <v>338.73650899249674</v>
      </c>
      <c r="AG13" s="8">
        <v>329.12295292940325</v>
      </c>
      <c r="AH13" s="8">
        <v>323.35481929154719</v>
      </c>
    </row>
    <row r="14" spans="1:34" x14ac:dyDescent="0.35">
      <c r="A14" s="10"/>
      <c r="B14" s="2">
        <v>2023</v>
      </c>
      <c r="C14" s="8">
        <v>754.87793857692952</v>
      </c>
      <c r="D14" s="8">
        <v>1191.9694176901714</v>
      </c>
      <c r="E14" s="8">
        <v>1629.0608968034132</v>
      </c>
      <c r="F14" s="8">
        <v>2066.1523759166553</v>
      </c>
      <c r="G14" s="8">
        <v>2503.2438550298971</v>
      </c>
      <c r="H14" s="8">
        <v>377.43896928846476</v>
      </c>
      <c r="I14" s="8">
        <v>297.99235442254286</v>
      </c>
      <c r="J14" s="8">
        <v>271.51014946723552</v>
      </c>
      <c r="K14" s="8">
        <v>258.26904698958191</v>
      </c>
      <c r="L14" s="8">
        <v>250.32438550298971</v>
      </c>
      <c r="M14" s="8">
        <v>0</v>
      </c>
      <c r="N14" s="5">
        <v>554.32071690781709</v>
      </c>
      <c r="O14" s="5">
        <v>954.78916563900566</v>
      </c>
      <c r="P14" s="5">
        <v>1355.2576143701945</v>
      </c>
      <c r="Q14" s="5">
        <v>1755.7260631013826</v>
      </c>
      <c r="R14" s="5">
        <v>2156.1945118325712</v>
      </c>
      <c r="S14" s="5">
        <v>277.16035845390854</v>
      </c>
      <c r="T14" s="5">
        <v>238.69729140975141</v>
      </c>
      <c r="U14" s="5">
        <v>225.87626906169908</v>
      </c>
      <c r="V14" s="5">
        <v>219.46575788767282</v>
      </c>
      <c r="W14" s="5">
        <v>215.61945118325713</v>
      </c>
      <c r="X14" s="8">
        <v>0</v>
      </c>
      <c r="Y14" s="8">
        <v>807.64905264119193</v>
      </c>
      <c r="Z14" s="8">
        <v>1391.1343047073158</v>
      </c>
      <c r="AA14" s="8">
        <v>1974.6195567734401</v>
      </c>
      <c r="AB14" s="8">
        <v>2558.1048088395632</v>
      </c>
      <c r="AC14" s="8">
        <v>3141.5900609056876</v>
      </c>
      <c r="AD14" s="8">
        <v>403.82452632059596</v>
      </c>
      <c r="AE14" s="8">
        <v>347.78357617682894</v>
      </c>
      <c r="AF14" s="8">
        <v>329.10325946224003</v>
      </c>
      <c r="AG14" s="8">
        <v>319.76310110494541</v>
      </c>
      <c r="AH14" s="8">
        <v>314.15900609056877</v>
      </c>
    </row>
    <row r="15" spans="1:34" x14ac:dyDescent="0.35">
      <c r="A15" s="10"/>
      <c r="B15" s="2">
        <v>2024</v>
      </c>
      <c r="C15" s="8">
        <v>717.86421897425021</v>
      </c>
      <c r="D15" s="8">
        <v>1101.2779374351499</v>
      </c>
      <c r="E15" s="8">
        <v>1484.6916558960495</v>
      </c>
      <c r="F15" s="8">
        <v>1868.1053743569491</v>
      </c>
      <c r="G15" s="8">
        <v>2251.5190928178486</v>
      </c>
      <c r="H15" s="8">
        <v>358.9321094871251</v>
      </c>
      <c r="I15" s="8">
        <v>275.31948435878746</v>
      </c>
      <c r="J15" s="8">
        <v>247.44860931600826</v>
      </c>
      <c r="K15" s="8">
        <v>233.51317179461864</v>
      </c>
      <c r="L15" s="8">
        <v>225.15190928178487</v>
      </c>
      <c r="M15" s="8">
        <v>0</v>
      </c>
      <c r="N15" s="5">
        <v>504.86107311305585</v>
      </c>
      <c r="O15" s="5">
        <v>869.5974515442648</v>
      </c>
      <c r="P15" s="5">
        <v>1234.3338299754741</v>
      </c>
      <c r="Q15" s="5">
        <v>1599.0702084066827</v>
      </c>
      <c r="R15" s="5">
        <v>1963.8065868378919</v>
      </c>
      <c r="S15" s="5">
        <v>252.43053655652793</v>
      </c>
      <c r="T15" s="5">
        <v>217.3993628860662</v>
      </c>
      <c r="U15" s="5">
        <v>205.72230499591234</v>
      </c>
      <c r="V15" s="5">
        <v>199.88377605083534</v>
      </c>
      <c r="W15" s="5">
        <v>196.38065868378919</v>
      </c>
      <c r="X15" s="8">
        <v>0</v>
      </c>
      <c r="Y15" s="8">
        <v>784.00819028789556</v>
      </c>
      <c r="Z15" s="8">
        <v>1350.4141249398976</v>
      </c>
      <c r="AA15" s="8">
        <v>1916.8200595919002</v>
      </c>
      <c r="AB15" s="8">
        <v>2483.2259942439014</v>
      </c>
      <c r="AC15" s="8">
        <v>3049.6319288959039</v>
      </c>
      <c r="AD15" s="8">
        <v>392.00409514394778</v>
      </c>
      <c r="AE15" s="8">
        <v>337.60353123497441</v>
      </c>
      <c r="AF15" s="8">
        <v>319.47000993198338</v>
      </c>
      <c r="AG15" s="8">
        <v>310.40324928048767</v>
      </c>
      <c r="AH15" s="8">
        <v>304.9631928895904</v>
      </c>
    </row>
    <row r="16" spans="1:34" x14ac:dyDescent="0.35">
      <c r="A16" s="10"/>
      <c r="B16" s="2">
        <v>2025</v>
      </c>
      <c r="C16" s="8">
        <v>680.850499371571</v>
      </c>
      <c r="D16" s="8">
        <v>1010.5864571801283</v>
      </c>
      <c r="E16" s="8">
        <v>1340.3224149886855</v>
      </c>
      <c r="F16" s="8">
        <v>1670.058372797243</v>
      </c>
      <c r="G16" s="8">
        <v>1999.7943306058</v>
      </c>
      <c r="H16" s="8">
        <v>340.4252496857855</v>
      </c>
      <c r="I16" s="8">
        <v>252.64661429503207</v>
      </c>
      <c r="J16" s="8">
        <v>223.38706916478091</v>
      </c>
      <c r="K16" s="8">
        <v>208.75729659965538</v>
      </c>
      <c r="L16" s="8">
        <v>199.97943306058002</v>
      </c>
      <c r="M16" s="8">
        <v>0</v>
      </c>
      <c r="N16" s="5">
        <v>455.40142931829484</v>
      </c>
      <c r="O16" s="5">
        <v>784.40573744952439</v>
      </c>
      <c r="P16" s="5">
        <v>1113.4100455807543</v>
      </c>
      <c r="Q16" s="5">
        <v>1442.4143537119833</v>
      </c>
      <c r="R16" s="5">
        <v>1771.4186618432134</v>
      </c>
      <c r="S16" s="5">
        <v>227.70071465914742</v>
      </c>
      <c r="T16" s="5">
        <v>196.1014343623811</v>
      </c>
      <c r="U16" s="5">
        <v>185.56834093012571</v>
      </c>
      <c r="V16" s="5">
        <v>180.30179421399791</v>
      </c>
      <c r="W16" s="5">
        <v>177.14186618432134</v>
      </c>
      <c r="X16" s="8">
        <v>0</v>
      </c>
      <c r="Y16" s="8">
        <v>760.36732793459885</v>
      </c>
      <c r="Z16" s="8">
        <v>1309.6939451724788</v>
      </c>
      <c r="AA16" s="8">
        <v>1859.0205624103594</v>
      </c>
      <c r="AB16" s="8">
        <v>2408.3471796482386</v>
      </c>
      <c r="AC16" s="8">
        <v>2957.6737968861189</v>
      </c>
      <c r="AD16" s="8">
        <v>380.18366396729942</v>
      </c>
      <c r="AE16" s="8">
        <v>327.42348629311971</v>
      </c>
      <c r="AF16" s="8">
        <v>309.83676040172656</v>
      </c>
      <c r="AG16" s="8">
        <v>301.04339745602982</v>
      </c>
      <c r="AH16" s="8">
        <v>295.76737968861187</v>
      </c>
    </row>
    <row r="17" spans="1:34" x14ac:dyDescent="0.35">
      <c r="A17" s="10"/>
      <c r="B17" s="2">
        <v>2026</v>
      </c>
      <c r="C17" s="8">
        <v>666.24436836982363</v>
      </c>
      <c r="D17" s="8">
        <v>972.97593488036796</v>
      </c>
      <c r="E17" s="8">
        <v>1279.7075013909123</v>
      </c>
      <c r="F17" s="8">
        <v>1586.4390679014568</v>
      </c>
      <c r="G17" s="8">
        <v>1893.1706344120007</v>
      </c>
      <c r="H17" s="8">
        <v>333.12218418491182</v>
      </c>
      <c r="I17" s="8">
        <v>243.24398372009199</v>
      </c>
      <c r="J17" s="8">
        <v>213.28458356515205</v>
      </c>
      <c r="K17" s="8">
        <v>198.3048834876821</v>
      </c>
      <c r="L17" s="8">
        <v>189.31706344120008</v>
      </c>
      <c r="M17" s="8">
        <v>0</v>
      </c>
      <c r="N17" s="5">
        <v>430.63209877667936</v>
      </c>
      <c r="O17" s="5">
        <v>741.74182877732017</v>
      </c>
      <c r="P17" s="5">
        <v>1052.8515587779616</v>
      </c>
      <c r="Q17" s="5">
        <v>1363.961288778602</v>
      </c>
      <c r="R17" s="5">
        <v>1675.0710187792433</v>
      </c>
      <c r="S17" s="5">
        <v>215.31604938833968</v>
      </c>
      <c r="T17" s="5">
        <v>185.43545719433004</v>
      </c>
      <c r="U17" s="5">
        <v>175.47525979632692</v>
      </c>
      <c r="V17" s="5">
        <v>170.49516109732525</v>
      </c>
      <c r="W17" s="5">
        <v>167.50710187792433</v>
      </c>
      <c r="X17" s="8">
        <v>0</v>
      </c>
      <c r="Y17" s="8">
        <v>742.61255784069465</v>
      </c>
      <c r="Z17" s="8">
        <v>1279.1122591430708</v>
      </c>
      <c r="AA17" s="8">
        <v>1815.6119604454477</v>
      </c>
      <c r="AB17" s="8">
        <v>2352.1116617478233</v>
      </c>
      <c r="AC17" s="8">
        <v>2888.6113630502</v>
      </c>
      <c r="AD17" s="8">
        <v>371.30627892034732</v>
      </c>
      <c r="AE17" s="8">
        <v>319.7780647857677</v>
      </c>
      <c r="AF17" s="8">
        <v>302.60199340757458</v>
      </c>
      <c r="AG17" s="8">
        <v>294.01395771847791</v>
      </c>
      <c r="AH17" s="8">
        <v>288.86113630502001</v>
      </c>
    </row>
    <row r="18" spans="1:34" x14ac:dyDescent="0.35">
      <c r="A18" s="10"/>
      <c r="B18" s="2">
        <v>2027</v>
      </c>
      <c r="C18" s="8">
        <v>649.35478914974226</v>
      </c>
      <c r="D18" s="8">
        <v>935.3654125806072</v>
      </c>
      <c r="E18" s="8">
        <v>1221.376036011472</v>
      </c>
      <c r="F18" s="8">
        <v>1507.3866594423371</v>
      </c>
      <c r="G18" s="8">
        <v>1793.3972828732019</v>
      </c>
      <c r="H18" s="8">
        <v>324.67739457487113</v>
      </c>
      <c r="I18" s="8">
        <v>233.8413531451518</v>
      </c>
      <c r="J18" s="8">
        <v>203.56267266857867</v>
      </c>
      <c r="K18" s="8">
        <v>188.42333243029213</v>
      </c>
      <c r="L18" s="8">
        <v>179.33972828732021</v>
      </c>
      <c r="M18" s="8">
        <v>0</v>
      </c>
      <c r="N18" s="5">
        <v>405.86276823506381</v>
      </c>
      <c r="O18" s="5">
        <v>699.07792010511616</v>
      </c>
      <c r="P18" s="5">
        <v>992.29307197516869</v>
      </c>
      <c r="Q18" s="5">
        <v>1285.5082238452205</v>
      </c>
      <c r="R18" s="5">
        <v>1578.7233757152733</v>
      </c>
      <c r="S18" s="5">
        <v>202.93138411753191</v>
      </c>
      <c r="T18" s="5">
        <v>174.76948002627904</v>
      </c>
      <c r="U18" s="5">
        <v>165.3821786625281</v>
      </c>
      <c r="V18" s="5">
        <v>160.68852798065257</v>
      </c>
      <c r="W18" s="5">
        <v>157.87233757152734</v>
      </c>
      <c r="X18" s="8">
        <v>0</v>
      </c>
      <c r="Y18" s="8">
        <v>724.85778774679022</v>
      </c>
      <c r="Z18" s="8">
        <v>1248.5305731136627</v>
      </c>
      <c r="AA18" s="8">
        <v>1772.2033584805358</v>
      </c>
      <c r="AB18" s="8">
        <v>2295.8761438474075</v>
      </c>
      <c r="AC18" s="8">
        <v>2819.5489292142806</v>
      </c>
      <c r="AD18" s="8">
        <v>362.42889387339511</v>
      </c>
      <c r="AE18" s="8">
        <v>312.13264327841569</v>
      </c>
      <c r="AF18" s="8">
        <v>295.3672264134226</v>
      </c>
      <c r="AG18" s="8">
        <v>286.98451798092594</v>
      </c>
      <c r="AH18" s="8">
        <v>281.95489292142804</v>
      </c>
    </row>
    <row r="19" spans="1:34" x14ac:dyDescent="0.35">
      <c r="A19" s="10"/>
      <c r="B19" s="2">
        <v>2028</v>
      </c>
      <c r="C19" s="8">
        <v>630.38002381570868</v>
      </c>
      <c r="D19" s="8">
        <v>897.75489028084667</v>
      </c>
      <c r="E19" s="8">
        <v>1165.1297567459847</v>
      </c>
      <c r="F19" s="8">
        <v>1432.5046232111226</v>
      </c>
      <c r="G19" s="8">
        <v>1699.8794896762606</v>
      </c>
      <c r="H19" s="8">
        <v>315.19001190785434</v>
      </c>
      <c r="I19" s="8">
        <v>224.43872257021167</v>
      </c>
      <c r="J19" s="8">
        <v>194.18829279099745</v>
      </c>
      <c r="K19" s="8">
        <v>179.06307790139033</v>
      </c>
      <c r="L19" s="8">
        <v>169.98794896762607</v>
      </c>
      <c r="M19" s="8">
        <v>0</v>
      </c>
      <c r="N19" s="5">
        <v>381.09343769344832</v>
      </c>
      <c r="O19" s="5">
        <v>656.41401143291216</v>
      </c>
      <c r="P19" s="5">
        <v>931.73458517237623</v>
      </c>
      <c r="Q19" s="5">
        <v>1207.0551589118395</v>
      </c>
      <c r="R19" s="5">
        <v>1482.3757326513037</v>
      </c>
      <c r="S19" s="5">
        <v>190.54671884672416</v>
      </c>
      <c r="T19" s="5">
        <v>164.10350285822804</v>
      </c>
      <c r="U19" s="5">
        <v>155.28909752872937</v>
      </c>
      <c r="V19" s="5">
        <v>150.88189486397994</v>
      </c>
      <c r="W19" s="5">
        <v>148.23757326513038</v>
      </c>
      <c r="X19" s="8">
        <v>0</v>
      </c>
      <c r="Y19" s="8">
        <v>707.1030176528858</v>
      </c>
      <c r="Z19" s="8">
        <v>1217.9488870842545</v>
      </c>
      <c r="AA19" s="8">
        <v>1728.7947565156235</v>
      </c>
      <c r="AB19" s="8">
        <v>2239.6406259469918</v>
      </c>
      <c r="AC19" s="8">
        <v>2750.4864953783604</v>
      </c>
      <c r="AD19" s="8">
        <v>353.5515088264429</v>
      </c>
      <c r="AE19" s="8">
        <v>304.48722177106362</v>
      </c>
      <c r="AF19" s="8">
        <v>288.13245941927062</v>
      </c>
      <c r="AG19" s="8">
        <v>279.95507824337398</v>
      </c>
      <c r="AH19" s="8">
        <v>275.04864953783607</v>
      </c>
    </row>
    <row r="20" spans="1:34" x14ac:dyDescent="0.35">
      <c r="A20" s="10"/>
      <c r="B20" s="2">
        <v>2029</v>
      </c>
      <c r="C20" s="8">
        <v>609.59204719162153</v>
      </c>
      <c r="D20" s="8">
        <v>860.14436798108613</v>
      </c>
      <c r="E20" s="8">
        <v>1110.6966887705507</v>
      </c>
      <c r="F20" s="8">
        <v>1361.2490095600151</v>
      </c>
      <c r="G20" s="8">
        <v>1611.8013303494797</v>
      </c>
      <c r="H20" s="8">
        <v>304.79602359581077</v>
      </c>
      <c r="I20" s="8">
        <v>215.03609199527153</v>
      </c>
      <c r="J20" s="8">
        <v>185.11611479509176</v>
      </c>
      <c r="K20" s="8">
        <v>170.15612619500189</v>
      </c>
      <c r="L20" s="8">
        <v>161.18013303494797</v>
      </c>
      <c r="M20" s="8">
        <v>0</v>
      </c>
      <c r="N20" s="5">
        <v>356.32410715183272</v>
      </c>
      <c r="O20" s="5">
        <v>613.75010276070782</v>
      </c>
      <c r="P20" s="5">
        <v>871.1760983695832</v>
      </c>
      <c r="Q20" s="5">
        <v>1128.602093978458</v>
      </c>
      <c r="R20" s="5">
        <v>1386.0280895873334</v>
      </c>
      <c r="S20" s="5">
        <v>178.16205357591636</v>
      </c>
      <c r="T20" s="5">
        <v>153.43752569017695</v>
      </c>
      <c r="U20" s="5">
        <v>145.19601639493052</v>
      </c>
      <c r="V20" s="5">
        <v>141.07526174730725</v>
      </c>
      <c r="W20" s="5">
        <v>138.60280895873333</v>
      </c>
      <c r="X20" s="8">
        <v>0</v>
      </c>
      <c r="Y20" s="8">
        <v>689.34824755898171</v>
      </c>
      <c r="Z20" s="8">
        <v>1187.3672010548466</v>
      </c>
      <c r="AA20" s="8">
        <v>1685.3861545507118</v>
      </c>
      <c r="AB20" s="8">
        <v>2183.4051080465761</v>
      </c>
      <c r="AC20" s="8">
        <v>2681.4240615424415</v>
      </c>
      <c r="AD20" s="8">
        <v>344.67412377949086</v>
      </c>
      <c r="AE20" s="8">
        <v>296.84180026371166</v>
      </c>
      <c r="AF20" s="8">
        <v>280.89769242511863</v>
      </c>
      <c r="AG20" s="8">
        <v>272.92563850582201</v>
      </c>
      <c r="AH20" s="8">
        <v>268.14240615424416</v>
      </c>
    </row>
    <row r="21" spans="1:34" x14ac:dyDescent="0.35">
      <c r="A21" s="10"/>
      <c r="B21" s="2">
        <v>2030</v>
      </c>
      <c r="C21" s="8">
        <v>587.03955406367709</v>
      </c>
      <c r="D21" s="8">
        <v>822.53384568132492</v>
      </c>
      <c r="E21" s="8">
        <v>1058.0281372989728</v>
      </c>
      <c r="F21" s="8">
        <v>1293.5224289166206</v>
      </c>
      <c r="G21" s="8">
        <v>1529.0167205342686</v>
      </c>
      <c r="H21" s="8">
        <v>293.51977703183854</v>
      </c>
      <c r="I21" s="8">
        <v>205.63346142033123</v>
      </c>
      <c r="J21" s="8">
        <v>176.33802288316215</v>
      </c>
      <c r="K21" s="8">
        <v>161.69030361457757</v>
      </c>
      <c r="L21" s="8">
        <v>152.90167205342686</v>
      </c>
      <c r="M21" s="8">
        <v>0</v>
      </c>
      <c r="N21" s="5">
        <v>331.55477661021717</v>
      </c>
      <c r="O21" s="5">
        <v>571.0861940885037</v>
      </c>
      <c r="P21" s="5">
        <v>810.6176115667904</v>
      </c>
      <c r="Q21" s="5">
        <v>1050.1490290450765</v>
      </c>
      <c r="R21" s="5">
        <v>1289.6804465233633</v>
      </c>
      <c r="S21" s="5">
        <v>165.77738830510859</v>
      </c>
      <c r="T21" s="5">
        <v>142.77154852212593</v>
      </c>
      <c r="U21" s="5">
        <v>135.10293526113173</v>
      </c>
      <c r="V21" s="5">
        <v>131.26862863063457</v>
      </c>
      <c r="W21" s="5">
        <v>128.96804465233635</v>
      </c>
      <c r="X21" s="8">
        <v>0</v>
      </c>
      <c r="Y21" s="8">
        <v>671.59347746507729</v>
      </c>
      <c r="Z21" s="8">
        <v>1156.7855150254381</v>
      </c>
      <c r="AA21" s="8">
        <v>1641.9775525857997</v>
      </c>
      <c r="AB21" s="8">
        <v>2127.1695901461603</v>
      </c>
      <c r="AC21" s="8">
        <v>2612.3616277065221</v>
      </c>
      <c r="AD21" s="8">
        <v>335.79673873253864</v>
      </c>
      <c r="AE21" s="8">
        <v>289.19637875635954</v>
      </c>
      <c r="AF21" s="8">
        <v>273.6629254309666</v>
      </c>
      <c r="AG21" s="8">
        <v>265.89619876827004</v>
      </c>
      <c r="AH21" s="8">
        <v>261.23616277065219</v>
      </c>
    </row>
    <row r="22" spans="1:34" x14ac:dyDescent="0.35">
      <c r="A22" s="10"/>
      <c r="B22" s="2">
        <v>2031</v>
      </c>
      <c r="C22" s="8">
        <v>584.67574201074524</v>
      </c>
      <c r="D22" s="8">
        <v>812.25217261030878</v>
      </c>
      <c r="E22" s="8">
        <v>1039.8286032098722</v>
      </c>
      <c r="F22" s="8">
        <v>1267.4050338094355</v>
      </c>
      <c r="G22" s="8">
        <v>1494.981464408999</v>
      </c>
      <c r="H22" s="8">
        <v>292.33787100537262</v>
      </c>
      <c r="I22" s="8">
        <v>203.06304315257719</v>
      </c>
      <c r="J22" s="8">
        <v>173.30476720164535</v>
      </c>
      <c r="K22" s="8">
        <v>158.42562922617944</v>
      </c>
      <c r="L22" s="8">
        <v>149.49814644089992</v>
      </c>
      <c r="M22" s="8">
        <v>0</v>
      </c>
      <c r="N22" s="5">
        <v>325.06783532871287</v>
      </c>
      <c r="O22" s="5">
        <v>559.91276855198896</v>
      </c>
      <c r="P22" s="5">
        <v>794.75770177526624</v>
      </c>
      <c r="Q22" s="5">
        <v>1029.6026349985425</v>
      </c>
      <c r="R22" s="5">
        <v>1264.4475682218192</v>
      </c>
      <c r="S22" s="5">
        <v>162.53391766435644</v>
      </c>
      <c r="T22" s="5">
        <v>139.97819213799735</v>
      </c>
      <c r="U22" s="5">
        <v>132.45961696254435</v>
      </c>
      <c r="V22" s="5">
        <v>128.70032937481781</v>
      </c>
      <c r="W22" s="5">
        <v>126.44475682218193</v>
      </c>
      <c r="X22" s="8">
        <v>0</v>
      </c>
      <c r="Y22" s="8">
        <v>663.19855899676372</v>
      </c>
      <c r="Z22" s="8">
        <v>1142.3256960876204</v>
      </c>
      <c r="AA22" s="8">
        <v>1621.4528331784775</v>
      </c>
      <c r="AB22" s="8">
        <v>2100.5799702693334</v>
      </c>
      <c r="AC22" s="8">
        <v>2579.7071073601905</v>
      </c>
      <c r="AD22" s="8">
        <v>331.59927949838186</v>
      </c>
      <c r="AE22" s="8">
        <v>285.58142402190509</v>
      </c>
      <c r="AF22" s="8">
        <v>270.24213886307962</v>
      </c>
      <c r="AG22" s="8">
        <v>262.57249628366668</v>
      </c>
      <c r="AH22" s="8">
        <v>257.97071073601904</v>
      </c>
    </row>
    <row r="23" spans="1:34" x14ac:dyDescent="0.35">
      <c r="A23" s="10"/>
      <c r="B23" s="2">
        <v>2032</v>
      </c>
      <c r="C23" s="8">
        <v>586.14279912047971</v>
      </c>
      <c r="D23" s="8">
        <v>801.97049953929229</v>
      </c>
      <c r="E23" s="8">
        <v>1017.7981999581048</v>
      </c>
      <c r="F23" s="8">
        <v>1233.6259003769173</v>
      </c>
      <c r="G23" s="8">
        <v>1449.4536007957299</v>
      </c>
      <c r="H23" s="8">
        <v>293.07139956023985</v>
      </c>
      <c r="I23" s="8">
        <v>200.49262488482307</v>
      </c>
      <c r="J23" s="8">
        <v>169.63303332635078</v>
      </c>
      <c r="K23" s="8">
        <v>154.20323754711467</v>
      </c>
      <c r="L23" s="8">
        <v>144.94536007957299</v>
      </c>
      <c r="M23" s="8">
        <v>0</v>
      </c>
      <c r="N23" s="5">
        <v>318.58089404720863</v>
      </c>
      <c r="O23" s="5">
        <v>548.73934301547513</v>
      </c>
      <c r="P23" s="5">
        <v>778.89779198374208</v>
      </c>
      <c r="Q23" s="5">
        <v>1009.0562409520082</v>
      </c>
      <c r="R23" s="5">
        <v>1239.2146899202751</v>
      </c>
      <c r="S23" s="5">
        <v>159.29044702360432</v>
      </c>
      <c r="T23" s="5">
        <v>137.18483575386878</v>
      </c>
      <c r="U23" s="5">
        <v>129.81629866395699</v>
      </c>
      <c r="V23" s="5">
        <v>126.13203011900103</v>
      </c>
      <c r="W23" s="5">
        <v>123.9214689920275</v>
      </c>
      <c r="X23" s="8">
        <v>0</v>
      </c>
      <c r="Y23" s="8">
        <v>654.80364052845039</v>
      </c>
      <c r="Z23" s="8">
        <v>1127.8658771498024</v>
      </c>
      <c r="AA23" s="8">
        <v>1600.9281137711548</v>
      </c>
      <c r="AB23" s="8">
        <v>2073.9903503925066</v>
      </c>
      <c r="AC23" s="8">
        <v>2547.052587013859</v>
      </c>
      <c r="AD23" s="8">
        <v>327.40182026422519</v>
      </c>
      <c r="AE23" s="8">
        <v>281.96646928745059</v>
      </c>
      <c r="AF23" s="8">
        <v>266.82135229519253</v>
      </c>
      <c r="AG23" s="8">
        <v>259.24879379906332</v>
      </c>
      <c r="AH23" s="8">
        <v>254.70525870138587</v>
      </c>
    </row>
    <row r="24" spans="1:34" x14ac:dyDescent="0.35">
      <c r="A24" s="10"/>
      <c r="B24" s="2">
        <v>2033</v>
      </c>
      <c r="C24" s="8">
        <v>585.841931241304</v>
      </c>
      <c r="D24" s="8">
        <v>791.68882646827569</v>
      </c>
      <c r="E24" s="8">
        <v>997.53572169524739</v>
      </c>
      <c r="F24" s="8">
        <v>1203.3826169222191</v>
      </c>
      <c r="G24" s="8">
        <v>1409.2295121491907</v>
      </c>
      <c r="H24" s="8">
        <v>292.920965620652</v>
      </c>
      <c r="I24" s="8">
        <v>197.92220661706892</v>
      </c>
      <c r="J24" s="8">
        <v>166.25595361587457</v>
      </c>
      <c r="K24" s="8">
        <v>150.42282711527739</v>
      </c>
      <c r="L24" s="8">
        <v>140.92295121491907</v>
      </c>
      <c r="M24" s="8">
        <v>0</v>
      </c>
      <c r="N24" s="5">
        <v>312.0939527657045</v>
      </c>
      <c r="O24" s="5">
        <v>537.56591747896118</v>
      </c>
      <c r="P24" s="5">
        <v>763.03788219221804</v>
      </c>
      <c r="Q24" s="5">
        <v>988.50984690547443</v>
      </c>
      <c r="R24" s="5">
        <v>1213.9818116187312</v>
      </c>
      <c r="S24" s="5">
        <v>156.04697638285225</v>
      </c>
      <c r="T24" s="5">
        <v>134.3914793697403</v>
      </c>
      <c r="U24" s="5">
        <v>127.17298036536968</v>
      </c>
      <c r="V24" s="5">
        <v>123.5637308631843</v>
      </c>
      <c r="W24" s="5">
        <v>121.39818116187313</v>
      </c>
      <c r="X24" s="8">
        <v>0</v>
      </c>
      <c r="Y24" s="8">
        <v>646.40872206013682</v>
      </c>
      <c r="Z24" s="8">
        <v>1113.4060582119846</v>
      </c>
      <c r="AA24" s="8">
        <v>1580.4033943638324</v>
      </c>
      <c r="AB24" s="8">
        <v>2047.4007305156795</v>
      </c>
      <c r="AC24" s="8">
        <v>2514.3980666675275</v>
      </c>
      <c r="AD24" s="8">
        <v>323.20436103006841</v>
      </c>
      <c r="AE24" s="8">
        <v>278.35151455299615</v>
      </c>
      <c r="AF24" s="8">
        <v>263.40056572730543</v>
      </c>
      <c r="AG24" s="8">
        <v>255.92509131445993</v>
      </c>
      <c r="AH24" s="8">
        <v>251.43980666675273</v>
      </c>
    </row>
    <row r="25" spans="1:34" x14ac:dyDescent="0.35">
      <c r="A25" s="10"/>
      <c r="B25" s="2">
        <v>2034</v>
      </c>
      <c r="C25" s="8">
        <v>584.31435409903304</v>
      </c>
      <c r="D25" s="8">
        <v>781.40715339725898</v>
      </c>
      <c r="E25" s="8">
        <v>978.49995269548492</v>
      </c>
      <c r="F25" s="8">
        <v>1175.5927519937109</v>
      </c>
      <c r="G25" s="8">
        <v>1372.6855512919369</v>
      </c>
      <c r="H25" s="8">
        <v>292.15717704951652</v>
      </c>
      <c r="I25" s="8">
        <v>195.35178834931475</v>
      </c>
      <c r="J25" s="8">
        <v>163.0833254492475</v>
      </c>
      <c r="K25" s="8">
        <v>146.94909399921386</v>
      </c>
      <c r="L25" s="8">
        <v>137.26855512919369</v>
      </c>
      <c r="M25" s="8">
        <v>0</v>
      </c>
      <c r="N25" s="5">
        <v>305.6070114842002</v>
      </c>
      <c r="O25" s="5">
        <v>526.3924919424469</v>
      </c>
      <c r="P25" s="5">
        <v>747.17797240069376</v>
      </c>
      <c r="Q25" s="5">
        <v>967.96345285894029</v>
      </c>
      <c r="R25" s="5">
        <v>1188.7489333171873</v>
      </c>
      <c r="S25" s="5">
        <v>152.8035057421001</v>
      </c>
      <c r="T25" s="5">
        <v>131.59812298561172</v>
      </c>
      <c r="U25" s="5">
        <v>124.52966206678231</v>
      </c>
      <c r="V25" s="5">
        <v>120.99543160736754</v>
      </c>
      <c r="W25" s="5">
        <v>118.87489333171872</v>
      </c>
      <c r="X25" s="8">
        <v>0</v>
      </c>
      <c r="Y25" s="8">
        <v>638.01380359182349</v>
      </c>
      <c r="Z25" s="8">
        <v>1098.9462392741666</v>
      </c>
      <c r="AA25" s="8">
        <v>1559.8786749565102</v>
      </c>
      <c r="AB25" s="8">
        <v>2020.8111106388526</v>
      </c>
      <c r="AC25" s="8">
        <v>2481.7435463211964</v>
      </c>
      <c r="AD25" s="8">
        <v>319.00690179591174</v>
      </c>
      <c r="AE25" s="8">
        <v>274.73655981854165</v>
      </c>
      <c r="AF25" s="8">
        <v>259.97977915941834</v>
      </c>
      <c r="AG25" s="8">
        <v>252.60138882985657</v>
      </c>
      <c r="AH25" s="8">
        <v>248.17435463211962</v>
      </c>
    </row>
    <row r="26" spans="1:34" x14ac:dyDescent="0.35">
      <c r="A26" s="10"/>
      <c r="B26" s="2">
        <v>2035</v>
      </c>
      <c r="C26" s="8">
        <v>581.7096255432275</v>
      </c>
      <c r="D26" s="8">
        <v>771.1254803262425</v>
      </c>
      <c r="E26" s="8">
        <v>960.54133510925737</v>
      </c>
      <c r="F26" s="8">
        <v>1149.9571898922725</v>
      </c>
      <c r="G26" s="8">
        <v>1339.3730446752875</v>
      </c>
      <c r="H26" s="8">
        <v>290.85481277161375</v>
      </c>
      <c r="I26" s="8">
        <v>192.78137008156062</v>
      </c>
      <c r="J26" s="8">
        <v>160.09022251820954</v>
      </c>
      <c r="K26" s="8">
        <v>143.74464873653406</v>
      </c>
      <c r="L26" s="8">
        <v>133.93730446752875</v>
      </c>
      <c r="M26" s="8">
        <v>0</v>
      </c>
      <c r="N26" s="5">
        <v>299.12007020269584</v>
      </c>
      <c r="O26" s="5">
        <v>515.21906640593249</v>
      </c>
      <c r="P26" s="5">
        <v>731.31806260916937</v>
      </c>
      <c r="Q26" s="5">
        <v>947.41705881240568</v>
      </c>
      <c r="R26" s="5">
        <v>1163.5160550156427</v>
      </c>
      <c r="S26" s="5">
        <v>149.56003510134792</v>
      </c>
      <c r="T26" s="5">
        <v>128.80476660148312</v>
      </c>
      <c r="U26" s="5">
        <v>121.88634376819491</v>
      </c>
      <c r="V26" s="5">
        <v>118.42713235155071</v>
      </c>
      <c r="W26" s="5">
        <v>116.35160550156426</v>
      </c>
      <c r="X26" s="8">
        <v>0</v>
      </c>
      <c r="Y26" s="8">
        <v>629.61888512350993</v>
      </c>
      <c r="Z26" s="8">
        <v>1084.4864203363486</v>
      </c>
      <c r="AA26" s="8">
        <v>1539.3539555491875</v>
      </c>
      <c r="AB26" s="8">
        <v>1994.2214907620257</v>
      </c>
      <c r="AC26" s="8">
        <v>2449.0890259748649</v>
      </c>
      <c r="AD26" s="8">
        <v>314.80944256175496</v>
      </c>
      <c r="AE26" s="8">
        <v>271.12160508408715</v>
      </c>
      <c r="AF26" s="8">
        <v>256.55899259153125</v>
      </c>
      <c r="AG26" s="8">
        <v>249.27768634525322</v>
      </c>
      <c r="AH26" s="8">
        <v>244.90890259748647</v>
      </c>
    </row>
    <row r="27" spans="1:34" x14ac:dyDescent="0.35">
      <c r="A27" s="10"/>
      <c r="B27" s="2">
        <v>2036</v>
      </c>
      <c r="C27" s="8">
        <v>578.16634237491894</v>
      </c>
      <c r="D27" s="8">
        <v>760.8438072552259</v>
      </c>
      <c r="E27" s="8">
        <v>943.52127213553285</v>
      </c>
      <c r="F27" s="8">
        <v>1126.1987370158399</v>
      </c>
      <c r="G27" s="8">
        <v>1308.876201896147</v>
      </c>
      <c r="H27" s="8">
        <v>289.08317118745947</v>
      </c>
      <c r="I27" s="8">
        <v>190.21095181380647</v>
      </c>
      <c r="J27" s="8">
        <v>157.25354535592214</v>
      </c>
      <c r="K27" s="8">
        <v>140.77484212697999</v>
      </c>
      <c r="L27" s="8">
        <v>130.88762018961472</v>
      </c>
      <c r="M27" s="8">
        <v>0</v>
      </c>
      <c r="N27" s="5">
        <v>292.63312892119166</v>
      </c>
      <c r="O27" s="5">
        <v>504.04564086941849</v>
      </c>
      <c r="P27" s="5">
        <v>715.45815281764544</v>
      </c>
      <c r="Q27" s="5">
        <v>926.87066476587199</v>
      </c>
      <c r="R27" s="5">
        <v>1138.283176714099</v>
      </c>
      <c r="S27" s="5">
        <v>146.31656446059583</v>
      </c>
      <c r="T27" s="5">
        <v>126.01141021735462</v>
      </c>
      <c r="U27" s="5">
        <v>119.24302546960757</v>
      </c>
      <c r="V27" s="5">
        <v>115.858833095734</v>
      </c>
      <c r="W27" s="5">
        <v>113.82831767140989</v>
      </c>
      <c r="X27" s="8">
        <v>0</v>
      </c>
      <c r="Y27" s="8">
        <v>621.22396665519659</v>
      </c>
      <c r="Z27" s="8">
        <v>1070.0266013985306</v>
      </c>
      <c r="AA27" s="8">
        <v>1518.8292361418651</v>
      </c>
      <c r="AB27" s="8">
        <v>1967.6318708851989</v>
      </c>
      <c r="AC27" s="8">
        <v>2416.4345056285333</v>
      </c>
      <c r="AD27" s="8">
        <v>310.6119833275983</v>
      </c>
      <c r="AE27" s="8">
        <v>267.50665034963265</v>
      </c>
      <c r="AF27" s="8">
        <v>253.13820602364419</v>
      </c>
      <c r="AG27" s="8">
        <v>245.95398386064986</v>
      </c>
      <c r="AH27" s="8">
        <v>241.6434505628533</v>
      </c>
    </row>
    <row r="28" spans="1:34" x14ac:dyDescent="0.35">
      <c r="A28" s="10"/>
      <c r="B28" s="2">
        <v>2037</v>
      </c>
      <c r="C28" s="8">
        <v>573.91912667219435</v>
      </c>
      <c r="D28" s="8">
        <v>750.56213418420953</v>
      </c>
      <c r="E28" s="8">
        <v>927.2051416962247</v>
      </c>
      <c r="F28" s="8">
        <v>1103.8481492082399</v>
      </c>
      <c r="G28" s="8">
        <v>1280.491156720255</v>
      </c>
      <c r="H28" s="8">
        <v>286.95956333609718</v>
      </c>
      <c r="I28" s="8">
        <v>187.64053354605238</v>
      </c>
      <c r="J28" s="8">
        <v>154.53419028270412</v>
      </c>
      <c r="K28" s="8">
        <v>137.98101865102998</v>
      </c>
      <c r="L28" s="8">
        <v>128.04911567202549</v>
      </c>
      <c r="M28" s="8">
        <v>0</v>
      </c>
      <c r="N28" s="5">
        <v>286.14618763968741</v>
      </c>
      <c r="O28" s="5">
        <v>492.8722153329042</v>
      </c>
      <c r="P28" s="5">
        <v>699.59824302612117</v>
      </c>
      <c r="Q28" s="5">
        <v>906.32427071933785</v>
      </c>
      <c r="R28" s="5">
        <v>1113.0502984125546</v>
      </c>
      <c r="S28" s="5">
        <v>143.07309381984371</v>
      </c>
      <c r="T28" s="5">
        <v>123.21805383322605</v>
      </c>
      <c r="U28" s="5">
        <v>116.59970717102021</v>
      </c>
      <c r="V28" s="5">
        <v>113.29053383991723</v>
      </c>
      <c r="W28" s="5">
        <v>111.30502984125548</v>
      </c>
      <c r="X28" s="8">
        <v>0</v>
      </c>
      <c r="Y28" s="8">
        <v>612.82904818688303</v>
      </c>
      <c r="Z28" s="8">
        <v>1055.5667824607128</v>
      </c>
      <c r="AA28" s="8">
        <v>1498.3045167345429</v>
      </c>
      <c r="AB28" s="8">
        <v>1941.042251008372</v>
      </c>
      <c r="AC28" s="8">
        <v>2383.7799852822018</v>
      </c>
      <c r="AD28" s="8">
        <v>306.41452409344151</v>
      </c>
      <c r="AE28" s="8">
        <v>263.89169561517821</v>
      </c>
      <c r="AF28" s="8">
        <v>249.71741945575712</v>
      </c>
      <c r="AG28" s="8">
        <v>242.6302813760465</v>
      </c>
      <c r="AH28" s="8">
        <v>238.37799852822016</v>
      </c>
    </row>
    <row r="29" spans="1:34" x14ac:dyDescent="0.35">
      <c r="A29" s="10"/>
      <c r="B29" s="2">
        <v>2038</v>
      </c>
      <c r="C29" s="8">
        <v>569.08457061452907</v>
      </c>
      <c r="D29" s="8">
        <v>740.28046111319293</v>
      </c>
      <c r="E29" s="8">
        <v>911.47635161185667</v>
      </c>
      <c r="F29" s="8">
        <v>1082.6722421105205</v>
      </c>
      <c r="G29" s="8">
        <v>1253.8681326091842</v>
      </c>
      <c r="H29" s="8">
        <v>284.54228530726454</v>
      </c>
      <c r="I29" s="8">
        <v>185.07011527829823</v>
      </c>
      <c r="J29" s="8">
        <v>151.91272526864279</v>
      </c>
      <c r="K29" s="8">
        <v>135.33403026381507</v>
      </c>
      <c r="L29" s="8">
        <v>125.38681326091843</v>
      </c>
      <c r="M29" s="8">
        <v>0</v>
      </c>
      <c r="N29" s="5">
        <v>279.65924635818311</v>
      </c>
      <c r="O29" s="5">
        <v>481.69878979638997</v>
      </c>
      <c r="P29" s="5">
        <v>683.73833323459701</v>
      </c>
      <c r="Q29" s="5">
        <v>885.77787667280359</v>
      </c>
      <c r="R29" s="5">
        <v>1087.8174201110107</v>
      </c>
      <c r="S29" s="5">
        <v>139.82962317909156</v>
      </c>
      <c r="T29" s="5">
        <v>120.42469744909749</v>
      </c>
      <c r="U29" s="5">
        <v>113.95638887243284</v>
      </c>
      <c r="V29" s="5">
        <v>110.72223458410045</v>
      </c>
      <c r="W29" s="5">
        <v>108.78174201110104</v>
      </c>
      <c r="X29" s="8">
        <v>0</v>
      </c>
      <c r="Y29" s="8">
        <v>604.43412971856969</v>
      </c>
      <c r="Z29" s="8">
        <v>1041.1069635228948</v>
      </c>
      <c r="AA29" s="8">
        <v>1477.7797973272202</v>
      </c>
      <c r="AB29" s="8">
        <v>1914.4526311315446</v>
      </c>
      <c r="AC29" s="8">
        <v>2351.1254649358702</v>
      </c>
      <c r="AD29" s="8">
        <v>302.21706485928485</v>
      </c>
      <c r="AE29" s="8">
        <v>260.27674088072371</v>
      </c>
      <c r="AF29" s="8">
        <v>246.29663288787003</v>
      </c>
      <c r="AG29" s="8">
        <v>239.30657889144308</v>
      </c>
      <c r="AH29" s="8">
        <v>235.11254649358705</v>
      </c>
    </row>
    <row r="30" spans="1:34" x14ac:dyDescent="0.35">
      <c r="A30" s="10"/>
      <c r="B30" s="2">
        <v>2039</v>
      </c>
      <c r="C30" s="8">
        <v>563.77032416409429</v>
      </c>
      <c r="D30" s="8">
        <v>729.99878804217622</v>
      </c>
      <c r="E30" s="8">
        <v>896.22725192025814</v>
      </c>
      <c r="F30" s="8">
        <v>1062.4557157983402</v>
      </c>
      <c r="G30" s="8">
        <v>1228.684179676422</v>
      </c>
      <c r="H30" s="8">
        <v>281.88516208204715</v>
      </c>
      <c r="I30" s="8">
        <v>182.49969701054405</v>
      </c>
      <c r="J30" s="8">
        <v>149.37120865337636</v>
      </c>
      <c r="K30" s="8">
        <v>132.80696447479252</v>
      </c>
      <c r="L30" s="8">
        <v>122.8684179676422</v>
      </c>
      <c r="M30" s="8">
        <v>0</v>
      </c>
      <c r="N30" s="5">
        <v>273.17230507667881</v>
      </c>
      <c r="O30" s="5">
        <v>470.52536425987574</v>
      </c>
      <c r="P30" s="5">
        <v>667.87842344307273</v>
      </c>
      <c r="Q30" s="5">
        <v>865.23148262626944</v>
      </c>
      <c r="R30" s="5">
        <v>1062.5845418094664</v>
      </c>
      <c r="S30" s="5">
        <v>136.58615253833941</v>
      </c>
      <c r="T30" s="5">
        <v>117.63134106496894</v>
      </c>
      <c r="U30" s="5">
        <v>111.31307057384547</v>
      </c>
      <c r="V30" s="5">
        <v>108.15393532828368</v>
      </c>
      <c r="W30" s="5">
        <v>106.25845418094664</v>
      </c>
      <c r="X30" s="8">
        <v>0</v>
      </c>
      <c r="Y30" s="8">
        <v>596.03921125025624</v>
      </c>
      <c r="Z30" s="8">
        <v>1026.6471445850768</v>
      </c>
      <c r="AA30" s="8">
        <v>1457.2550779198978</v>
      </c>
      <c r="AB30" s="8">
        <v>1887.8630112547178</v>
      </c>
      <c r="AC30" s="8">
        <v>2318.4709445895392</v>
      </c>
      <c r="AD30" s="8">
        <v>298.01960562512812</v>
      </c>
      <c r="AE30" s="8">
        <v>256.66178614626921</v>
      </c>
      <c r="AF30" s="8">
        <v>242.875846319983</v>
      </c>
      <c r="AG30" s="8">
        <v>235.98287640683972</v>
      </c>
      <c r="AH30" s="8">
        <v>231.8470944589539</v>
      </c>
    </row>
    <row r="31" spans="1:34" x14ac:dyDescent="0.35">
      <c r="A31" s="10"/>
      <c r="B31" s="2">
        <v>2040</v>
      </c>
      <c r="C31" s="8">
        <v>558.06943613110502</v>
      </c>
      <c r="D31" s="8">
        <v>719.71711497115996</v>
      </c>
      <c r="E31" s="8">
        <v>881.36479381121489</v>
      </c>
      <c r="F31" s="8">
        <v>1043.0124726512699</v>
      </c>
      <c r="G31" s="8">
        <v>1204.660151491325</v>
      </c>
      <c r="H31" s="8">
        <v>279.03471806555251</v>
      </c>
      <c r="I31" s="8">
        <v>179.92927874278999</v>
      </c>
      <c r="J31" s="8">
        <v>146.89413230186915</v>
      </c>
      <c r="K31" s="8">
        <v>130.37655908140874</v>
      </c>
      <c r="L31" s="8">
        <v>120.46601514913249</v>
      </c>
      <c r="M31" s="8">
        <v>0</v>
      </c>
      <c r="N31" s="5">
        <v>266.68536379517445</v>
      </c>
      <c r="O31" s="5">
        <v>459.35193872336129</v>
      </c>
      <c r="P31" s="5">
        <v>652.01851365154835</v>
      </c>
      <c r="Q31" s="5">
        <v>844.68508857973495</v>
      </c>
      <c r="R31" s="5">
        <v>1037.351663507922</v>
      </c>
      <c r="S31" s="5">
        <v>133.34268189758723</v>
      </c>
      <c r="T31" s="5">
        <v>114.83798468084032</v>
      </c>
      <c r="U31" s="5">
        <v>108.66975227525805</v>
      </c>
      <c r="V31" s="5">
        <v>105.58563607246687</v>
      </c>
      <c r="W31" s="5">
        <v>103.73516635079218</v>
      </c>
      <c r="X31" s="8">
        <v>0</v>
      </c>
      <c r="Y31" s="8">
        <v>587.6442927819428</v>
      </c>
      <c r="Z31" s="8">
        <v>1012.1873256472589</v>
      </c>
      <c r="AA31" s="8">
        <v>1436.7303585125755</v>
      </c>
      <c r="AB31" s="8">
        <v>1861.2733913778909</v>
      </c>
      <c r="AC31" s="8">
        <v>2285.8164242432076</v>
      </c>
      <c r="AD31" s="8">
        <v>293.8221463909714</v>
      </c>
      <c r="AE31" s="8">
        <v>253.04683141181474</v>
      </c>
      <c r="AF31" s="8">
        <v>239.45505975209591</v>
      </c>
      <c r="AG31" s="8">
        <v>232.65917392223636</v>
      </c>
      <c r="AH31" s="8">
        <v>228.58164242432073</v>
      </c>
    </row>
    <row r="32" spans="1:34" x14ac:dyDescent="0.35">
      <c r="A32" s="10"/>
      <c r="B32" s="2">
        <v>2041</v>
      </c>
      <c r="C32" s="8">
        <v>552.04284920431439</v>
      </c>
      <c r="D32" s="8">
        <v>709.43544190014347</v>
      </c>
      <c r="E32" s="8">
        <v>866.82803459597267</v>
      </c>
      <c r="F32" s="8">
        <v>1024.2206272918017</v>
      </c>
      <c r="G32" s="8">
        <v>1181.6132199876308</v>
      </c>
      <c r="H32" s="8">
        <v>276.0214246021572</v>
      </c>
      <c r="I32" s="8">
        <v>177.35886047503587</v>
      </c>
      <c r="J32" s="8">
        <v>144.47133909932879</v>
      </c>
      <c r="K32" s="8">
        <v>128.02757841147522</v>
      </c>
      <c r="L32" s="8">
        <v>118.16132199876309</v>
      </c>
      <c r="M32" s="8">
        <v>0</v>
      </c>
      <c r="N32" s="5">
        <v>260.19842251367021</v>
      </c>
      <c r="O32" s="5">
        <v>448.17851318684711</v>
      </c>
      <c r="P32" s="5">
        <v>636.15860386002419</v>
      </c>
      <c r="Q32" s="5">
        <v>824.13869453320069</v>
      </c>
      <c r="R32" s="5">
        <v>1012.1187852063779</v>
      </c>
      <c r="S32" s="5">
        <v>130.0992112568351</v>
      </c>
      <c r="T32" s="5">
        <v>112.04462829671178</v>
      </c>
      <c r="U32" s="5">
        <v>106.02643397667069</v>
      </c>
      <c r="V32" s="5">
        <v>103.01733681665009</v>
      </c>
      <c r="W32" s="5">
        <v>101.21187852063778</v>
      </c>
      <c r="X32" s="8">
        <v>0</v>
      </c>
      <c r="Y32" s="8">
        <v>579.24937431362935</v>
      </c>
      <c r="Z32" s="8">
        <v>997.72750670944095</v>
      </c>
      <c r="AA32" s="8">
        <v>1416.2056391052529</v>
      </c>
      <c r="AB32" s="8">
        <v>1834.683771501064</v>
      </c>
      <c r="AC32" s="8">
        <v>2253.1619038968761</v>
      </c>
      <c r="AD32" s="8">
        <v>289.62468715681467</v>
      </c>
      <c r="AE32" s="8">
        <v>249.43187667736024</v>
      </c>
      <c r="AF32" s="8">
        <v>236.03427318420884</v>
      </c>
      <c r="AG32" s="8">
        <v>229.335471437633</v>
      </c>
      <c r="AH32" s="8">
        <v>225.31619038968759</v>
      </c>
    </row>
    <row r="33" spans="1:34" x14ac:dyDescent="0.35">
      <c r="A33" s="10"/>
      <c r="B33" s="2">
        <v>2042</v>
      </c>
      <c r="C33" s="8">
        <v>545.72974729833072</v>
      </c>
      <c r="D33" s="8">
        <v>699.15376882912676</v>
      </c>
      <c r="E33" s="8">
        <v>852.57779035992291</v>
      </c>
      <c r="F33" s="8">
        <v>1006.0018118907188</v>
      </c>
      <c r="G33" s="8">
        <v>1159.4258334215151</v>
      </c>
      <c r="H33" s="8">
        <v>272.86487364916536</v>
      </c>
      <c r="I33" s="8">
        <v>174.78844220728169</v>
      </c>
      <c r="J33" s="8">
        <v>142.0962983933205</v>
      </c>
      <c r="K33" s="8">
        <v>125.75022648633986</v>
      </c>
      <c r="L33" s="8">
        <v>115.94258334215151</v>
      </c>
      <c r="M33" s="8">
        <v>0</v>
      </c>
      <c r="N33" s="5">
        <v>253.71148123216605</v>
      </c>
      <c r="O33" s="5">
        <v>437.00508765033305</v>
      </c>
      <c r="P33" s="5">
        <v>620.29869406850014</v>
      </c>
      <c r="Q33" s="5">
        <v>803.59230048666689</v>
      </c>
      <c r="R33" s="5">
        <v>986.88590690483409</v>
      </c>
      <c r="S33" s="5">
        <v>126.85574061608303</v>
      </c>
      <c r="T33" s="5">
        <v>109.25127191258326</v>
      </c>
      <c r="U33" s="5">
        <v>103.38311567808336</v>
      </c>
      <c r="V33" s="5">
        <v>100.44903756083336</v>
      </c>
      <c r="W33" s="5">
        <v>98.688590690483394</v>
      </c>
      <c r="X33" s="8">
        <v>0</v>
      </c>
      <c r="Y33" s="8">
        <v>570.8544558453159</v>
      </c>
      <c r="Z33" s="8">
        <v>983.26768777162306</v>
      </c>
      <c r="AA33" s="8">
        <v>1395.6809196979304</v>
      </c>
      <c r="AB33" s="8">
        <v>1808.0941516242372</v>
      </c>
      <c r="AC33" s="8">
        <v>2220.5073835505445</v>
      </c>
      <c r="AD33" s="8">
        <v>285.42722792265795</v>
      </c>
      <c r="AE33" s="8">
        <v>245.81692194290576</v>
      </c>
      <c r="AF33" s="8">
        <v>232.61348661632175</v>
      </c>
      <c r="AG33" s="8">
        <v>226.01176895302964</v>
      </c>
      <c r="AH33" s="8">
        <v>222.05073835505445</v>
      </c>
    </row>
    <row r="34" spans="1:34" x14ac:dyDescent="0.35">
      <c r="A34" s="10"/>
      <c r="B34" s="2">
        <v>2043</v>
      </c>
      <c r="C34" s="8">
        <v>539.09953923836747</v>
      </c>
      <c r="D34" s="8">
        <v>688.87209575811028</v>
      </c>
      <c r="E34" s="8">
        <v>838.64465227785308</v>
      </c>
      <c r="F34" s="8">
        <v>988.41720879759578</v>
      </c>
      <c r="G34" s="8">
        <v>1138.1897653173385</v>
      </c>
      <c r="H34" s="8">
        <v>269.54976961918373</v>
      </c>
      <c r="I34" s="8">
        <v>172.21802393952757</v>
      </c>
      <c r="J34" s="8">
        <v>139.7741087129755</v>
      </c>
      <c r="K34" s="8">
        <v>123.55215109969947</v>
      </c>
      <c r="L34" s="8">
        <v>113.81897653173384</v>
      </c>
      <c r="M34" s="8">
        <v>0</v>
      </c>
      <c r="N34" s="5">
        <v>247.22453995066178</v>
      </c>
      <c r="O34" s="5">
        <v>425.83166211381877</v>
      </c>
      <c r="P34" s="5">
        <v>604.43878427697587</v>
      </c>
      <c r="Q34" s="5">
        <v>783.04590644013274</v>
      </c>
      <c r="R34" s="5">
        <v>961.65302860328995</v>
      </c>
      <c r="S34" s="5">
        <v>123.61226997533089</v>
      </c>
      <c r="T34" s="5">
        <v>106.45791552845469</v>
      </c>
      <c r="U34" s="5">
        <v>100.73979737949598</v>
      </c>
      <c r="V34" s="5">
        <v>97.880738305016592</v>
      </c>
      <c r="W34" s="5">
        <v>96.165302860328978</v>
      </c>
      <c r="X34" s="8">
        <v>0</v>
      </c>
      <c r="Y34" s="8">
        <v>562.45953737700245</v>
      </c>
      <c r="Z34" s="8">
        <v>968.80786883380517</v>
      </c>
      <c r="AA34" s="8">
        <v>1375.156200290608</v>
      </c>
      <c r="AB34" s="8">
        <v>1781.5045317474103</v>
      </c>
      <c r="AC34" s="8">
        <v>2187.852863204213</v>
      </c>
      <c r="AD34" s="8">
        <v>281.22976868850122</v>
      </c>
      <c r="AE34" s="8">
        <v>242.20196720845129</v>
      </c>
      <c r="AF34" s="8">
        <v>229.19270004843466</v>
      </c>
      <c r="AG34" s="8">
        <v>222.68806646842629</v>
      </c>
      <c r="AH34" s="8">
        <v>218.78528632042133</v>
      </c>
    </row>
    <row r="35" spans="1:34" x14ac:dyDescent="0.35">
      <c r="A35" s="10"/>
      <c r="B35" s="2">
        <v>2044</v>
      </c>
      <c r="C35" s="8">
        <v>532.2912931303307</v>
      </c>
      <c r="D35" s="8">
        <v>678.59042268709391</v>
      </c>
      <c r="E35" s="8">
        <v>824.889552243857</v>
      </c>
      <c r="F35" s="8">
        <v>971.1886818006202</v>
      </c>
      <c r="G35" s="8">
        <v>1117.4878113573832</v>
      </c>
      <c r="H35" s="8">
        <v>266.14564656516535</v>
      </c>
      <c r="I35" s="8">
        <v>169.64760567177348</v>
      </c>
      <c r="J35" s="8">
        <v>137.48159204064282</v>
      </c>
      <c r="K35" s="8">
        <v>121.39858522507753</v>
      </c>
      <c r="L35" s="8">
        <v>111.74878113573833</v>
      </c>
      <c r="M35" s="8">
        <v>0</v>
      </c>
      <c r="N35" s="5">
        <v>240.73759866915742</v>
      </c>
      <c r="O35" s="5">
        <v>414.65823657730436</v>
      </c>
      <c r="P35" s="5">
        <v>588.57887448545159</v>
      </c>
      <c r="Q35" s="5">
        <v>762.49951239359825</v>
      </c>
      <c r="R35" s="5">
        <v>936.42015030174548</v>
      </c>
      <c r="S35" s="5">
        <v>120.36879933457871</v>
      </c>
      <c r="T35" s="5">
        <v>103.66455914432609</v>
      </c>
      <c r="U35" s="5">
        <v>98.09647908090858</v>
      </c>
      <c r="V35" s="5">
        <v>95.312439049199781</v>
      </c>
      <c r="W35" s="5">
        <v>93.642015030174534</v>
      </c>
      <c r="X35" s="8">
        <v>0</v>
      </c>
      <c r="Y35" s="8">
        <v>554.064618908689</v>
      </c>
      <c r="Z35" s="8">
        <v>954.34804989598717</v>
      </c>
      <c r="AA35" s="8">
        <v>1354.6314808832856</v>
      </c>
      <c r="AB35" s="8">
        <v>1754.9149118705834</v>
      </c>
      <c r="AC35" s="8">
        <v>2155.1983428578819</v>
      </c>
      <c r="AD35" s="8">
        <v>277.0323094543445</v>
      </c>
      <c r="AE35" s="8">
        <v>238.58701247399679</v>
      </c>
      <c r="AF35" s="8">
        <v>225.7719134805476</v>
      </c>
      <c r="AG35" s="8">
        <v>219.36436398382293</v>
      </c>
      <c r="AH35" s="8">
        <v>215.51983428578816</v>
      </c>
    </row>
    <row r="36" spans="1:34" x14ac:dyDescent="0.35">
      <c r="A36" s="10"/>
      <c r="B36" s="2">
        <v>2045</v>
      </c>
      <c r="C36" s="8">
        <v>525.15626511003575</v>
      </c>
      <c r="D36" s="8">
        <v>668.30874961607719</v>
      </c>
      <c r="E36" s="8">
        <v>811.46123412211864</v>
      </c>
      <c r="F36" s="8">
        <v>954.61371862816009</v>
      </c>
      <c r="G36" s="8">
        <v>1097.7662031342015</v>
      </c>
      <c r="H36" s="8">
        <v>262.57813255501787</v>
      </c>
      <c r="I36" s="8">
        <v>167.0771874040193</v>
      </c>
      <c r="J36" s="8">
        <v>135.2435390203531</v>
      </c>
      <c r="K36" s="8">
        <v>119.32671482852001</v>
      </c>
      <c r="L36" s="8">
        <v>109.77662031342014</v>
      </c>
      <c r="M36" s="8">
        <v>0</v>
      </c>
      <c r="N36" s="5">
        <v>234.25065738765315</v>
      </c>
      <c r="O36" s="5">
        <v>403.48481104079013</v>
      </c>
      <c r="P36" s="5">
        <v>572.71896469392732</v>
      </c>
      <c r="Q36" s="5">
        <v>741.95311834706411</v>
      </c>
      <c r="R36" s="5">
        <v>911.18727200020123</v>
      </c>
      <c r="S36" s="5">
        <v>117.12532869382657</v>
      </c>
      <c r="T36" s="5">
        <v>100.87120276019753</v>
      </c>
      <c r="U36" s="5">
        <v>95.453160782321206</v>
      </c>
      <c r="V36" s="5">
        <v>92.744139793383013</v>
      </c>
      <c r="W36" s="5">
        <v>91.118727200020118</v>
      </c>
      <c r="X36" s="8">
        <v>0</v>
      </c>
      <c r="Y36" s="8">
        <v>545.66970044037566</v>
      </c>
      <c r="Z36" s="8">
        <v>939.88823095816929</v>
      </c>
      <c r="AA36" s="8">
        <v>1334.1067614759634</v>
      </c>
      <c r="AB36" s="8">
        <v>1728.3252919937565</v>
      </c>
      <c r="AC36" s="8">
        <v>2122.5438225115504</v>
      </c>
      <c r="AD36" s="8">
        <v>272.83485022018783</v>
      </c>
      <c r="AE36" s="8">
        <v>234.97205773954232</v>
      </c>
      <c r="AF36" s="8">
        <v>222.35112691266053</v>
      </c>
      <c r="AG36" s="8">
        <v>216.04066149921957</v>
      </c>
      <c r="AH36" s="8">
        <v>212.25438225115502</v>
      </c>
    </row>
    <row r="37" spans="1:34" x14ac:dyDescent="0.35">
      <c r="A37" s="10"/>
      <c r="B37" s="2">
        <v>2046</v>
      </c>
      <c r="C37" s="8">
        <v>517.78527040148708</v>
      </c>
      <c r="D37" s="8">
        <v>658.02707654506071</v>
      </c>
      <c r="E37" s="8">
        <v>798.26888268863433</v>
      </c>
      <c r="F37" s="8">
        <v>938.51068883220796</v>
      </c>
      <c r="G37" s="8">
        <v>1078.7524949757817</v>
      </c>
      <c r="H37" s="8">
        <v>258.89263520074354</v>
      </c>
      <c r="I37" s="8">
        <v>164.50676913626518</v>
      </c>
      <c r="J37" s="8">
        <v>133.04481378143905</v>
      </c>
      <c r="K37" s="8">
        <v>117.313836104026</v>
      </c>
      <c r="L37" s="8">
        <v>107.87524949757817</v>
      </c>
      <c r="M37" s="8">
        <v>0</v>
      </c>
      <c r="N37" s="5">
        <v>227.76371610614899</v>
      </c>
      <c r="O37" s="5">
        <v>392.31138550427607</v>
      </c>
      <c r="P37" s="5">
        <v>556.85905490240327</v>
      </c>
      <c r="Q37" s="5">
        <v>721.4067243005303</v>
      </c>
      <c r="R37" s="5">
        <v>885.95439369865755</v>
      </c>
      <c r="S37" s="5">
        <v>113.8818580530745</v>
      </c>
      <c r="T37" s="5">
        <v>98.077846376069019</v>
      </c>
      <c r="U37" s="5">
        <v>92.809842483733888</v>
      </c>
      <c r="V37" s="5">
        <v>90.175840537566287</v>
      </c>
      <c r="W37" s="5">
        <v>88.595439369865744</v>
      </c>
      <c r="X37" s="8">
        <v>0</v>
      </c>
      <c r="Y37" s="8">
        <v>537.2747819720621</v>
      </c>
      <c r="Z37" s="8">
        <v>925.42841202035117</v>
      </c>
      <c r="AA37" s="8">
        <v>1313.5820420686407</v>
      </c>
      <c r="AB37" s="8">
        <v>1701.7356721169292</v>
      </c>
      <c r="AC37" s="8">
        <v>2089.8893021652189</v>
      </c>
      <c r="AD37" s="8">
        <v>268.63739098603105</v>
      </c>
      <c r="AE37" s="8">
        <v>231.35710300508779</v>
      </c>
      <c r="AF37" s="8">
        <v>218.93034034477347</v>
      </c>
      <c r="AG37" s="8">
        <v>212.71695901461615</v>
      </c>
      <c r="AH37" s="8">
        <v>208.98893021652188</v>
      </c>
    </row>
    <row r="38" spans="1:34" x14ac:dyDescent="0.35">
      <c r="A38" s="10"/>
      <c r="B38" s="2">
        <v>2047</v>
      </c>
      <c r="C38" s="8">
        <v>510.2393394714129</v>
      </c>
      <c r="D38" s="8">
        <v>647.74540347404411</v>
      </c>
      <c r="E38" s="8">
        <v>785.25146747667532</v>
      </c>
      <c r="F38" s="8">
        <v>922.75753147930652</v>
      </c>
      <c r="G38" s="8">
        <v>1060.263595481938</v>
      </c>
      <c r="H38" s="8">
        <v>255.11966973570645</v>
      </c>
      <c r="I38" s="8">
        <v>161.93635086851103</v>
      </c>
      <c r="J38" s="8">
        <v>130.87524457944588</v>
      </c>
      <c r="K38" s="8">
        <v>115.34469143491332</v>
      </c>
      <c r="L38" s="8">
        <v>106.02635954819378</v>
      </c>
      <c r="M38" s="8">
        <v>0</v>
      </c>
      <c r="N38" s="5">
        <v>221.27677482464469</v>
      </c>
      <c r="O38" s="5">
        <v>381.13795996776184</v>
      </c>
      <c r="P38" s="5">
        <v>540.99914511087911</v>
      </c>
      <c r="Q38" s="5">
        <v>700.86033025399604</v>
      </c>
      <c r="R38" s="5">
        <v>860.72151539711342</v>
      </c>
      <c r="S38" s="5">
        <v>110.63838741232234</v>
      </c>
      <c r="T38" s="5">
        <v>95.284489991940461</v>
      </c>
      <c r="U38" s="5">
        <v>90.166524185146514</v>
      </c>
      <c r="V38" s="5">
        <v>87.607541281749505</v>
      </c>
      <c r="W38" s="5">
        <v>86.072151539711328</v>
      </c>
      <c r="X38" s="8">
        <v>0</v>
      </c>
      <c r="Y38" s="8">
        <v>528.87986350374877</v>
      </c>
      <c r="Z38" s="8">
        <v>910.96859308253329</v>
      </c>
      <c r="AA38" s="8">
        <v>1293.0573226613183</v>
      </c>
      <c r="AB38" s="8">
        <v>1675.1460522401023</v>
      </c>
      <c r="AC38" s="8">
        <v>2057.2347818188873</v>
      </c>
      <c r="AD38" s="8">
        <v>264.43993175187438</v>
      </c>
      <c r="AE38" s="8">
        <v>227.74214827063332</v>
      </c>
      <c r="AF38" s="8">
        <v>215.50955377688638</v>
      </c>
      <c r="AG38" s="8">
        <v>209.39325653001279</v>
      </c>
      <c r="AH38" s="8">
        <v>205.72347818188874</v>
      </c>
    </row>
    <row r="39" spans="1:34" x14ac:dyDescent="0.35">
      <c r="A39" s="10"/>
      <c r="B39" s="2">
        <v>2048</v>
      </c>
      <c r="C39" s="8">
        <v>502.48683509302947</v>
      </c>
      <c r="D39" s="8">
        <v>637.4637304030274</v>
      </c>
      <c r="E39" s="8">
        <v>772.44062571302538</v>
      </c>
      <c r="F39" s="8">
        <v>907.41752102302337</v>
      </c>
      <c r="G39" s="8">
        <v>1042.3944163330214</v>
      </c>
      <c r="H39" s="8">
        <v>251.24341754651473</v>
      </c>
      <c r="I39" s="8">
        <v>159.36593260075685</v>
      </c>
      <c r="J39" s="8">
        <v>128.74010428550423</v>
      </c>
      <c r="K39" s="8">
        <v>113.42719012787792</v>
      </c>
      <c r="L39" s="8">
        <v>104.23944163330214</v>
      </c>
      <c r="M39" s="8">
        <v>0</v>
      </c>
      <c r="N39" s="5">
        <v>214.78983354314042</v>
      </c>
      <c r="O39" s="5">
        <v>369.96453443124761</v>
      </c>
      <c r="P39" s="5">
        <v>525.13923531935484</v>
      </c>
      <c r="Q39" s="5">
        <v>680.31393620746189</v>
      </c>
      <c r="R39" s="5">
        <v>835.48863709556929</v>
      </c>
      <c r="S39" s="5">
        <v>107.39491677157021</v>
      </c>
      <c r="T39" s="5">
        <v>92.491133607811904</v>
      </c>
      <c r="U39" s="5">
        <v>87.52320588655914</v>
      </c>
      <c r="V39" s="5">
        <v>85.039242025932737</v>
      </c>
      <c r="W39" s="5">
        <v>83.548863709556912</v>
      </c>
      <c r="X39" s="8">
        <v>0</v>
      </c>
      <c r="Y39" s="8">
        <v>520.48494503543532</v>
      </c>
      <c r="Z39" s="8">
        <v>896.5087741447154</v>
      </c>
      <c r="AA39" s="8">
        <v>1272.5326032539961</v>
      </c>
      <c r="AB39" s="8">
        <v>1648.5564323632755</v>
      </c>
      <c r="AC39" s="8">
        <v>2024.580261472556</v>
      </c>
      <c r="AD39" s="8">
        <v>260.24247251771766</v>
      </c>
      <c r="AE39" s="8">
        <v>224.12719353617885</v>
      </c>
      <c r="AF39" s="8">
        <v>212.08876720899931</v>
      </c>
      <c r="AG39" s="8">
        <v>206.06955404540943</v>
      </c>
      <c r="AH39" s="8">
        <v>202.45802614725559</v>
      </c>
    </row>
    <row r="40" spans="1:34" x14ac:dyDescent="0.35">
      <c r="A40" s="10"/>
      <c r="B40" s="2">
        <v>2049</v>
      </c>
      <c r="C40" s="8">
        <v>494.54839730918701</v>
      </c>
      <c r="D40" s="8">
        <v>627.18205733201137</v>
      </c>
      <c r="E40" s="8">
        <v>759.81571735483567</v>
      </c>
      <c r="F40" s="8">
        <v>892.44937737765997</v>
      </c>
      <c r="G40" s="8">
        <v>1025.0830374004843</v>
      </c>
      <c r="H40" s="8">
        <v>247.2741986545935</v>
      </c>
      <c r="I40" s="8">
        <v>156.79551433300284</v>
      </c>
      <c r="J40" s="8">
        <v>126.6359528924726</v>
      </c>
      <c r="K40" s="8">
        <v>111.5561721722075</v>
      </c>
      <c r="L40" s="8">
        <v>102.50830374004843</v>
      </c>
      <c r="M40" s="8">
        <v>0</v>
      </c>
      <c r="N40" s="5">
        <v>208.30289226163617</v>
      </c>
      <c r="O40" s="5">
        <v>358.79110889473333</v>
      </c>
      <c r="P40" s="5">
        <v>509.27932552783068</v>
      </c>
      <c r="Q40" s="5">
        <v>659.76754216092775</v>
      </c>
      <c r="R40" s="5">
        <v>810.25575879402504</v>
      </c>
      <c r="S40" s="5">
        <v>104.15144613081809</v>
      </c>
      <c r="T40" s="5">
        <v>89.697777223683332</v>
      </c>
      <c r="U40" s="5">
        <v>84.87988758797178</v>
      </c>
      <c r="V40" s="5">
        <v>82.470942770115968</v>
      </c>
      <c r="W40" s="5">
        <v>81.02557587940251</v>
      </c>
      <c r="X40" s="8">
        <v>0</v>
      </c>
      <c r="Y40" s="8">
        <v>512.09002656712187</v>
      </c>
      <c r="Z40" s="8">
        <v>882.0489552068974</v>
      </c>
      <c r="AA40" s="8">
        <v>1252.0078838466734</v>
      </c>
      <c r="AB40" s="8">
        <v>1621.9668124864486</v>
      </c>
      <c r="AC40" s="8">
        <v>1991.9257411262245</v>
      </c>
      <c r="AD40" s="8">
        <v>256.04501328356093</v>
      </c>
      <c r="AE40" s="8">
        <v>220.51223880172435</v>
      </c>
      <c r="AF40" s="8">
        <v>208.66798064111222</v>
      </c>
      <c r="AG40" s="8">
        <v>202.74585156080607</v>
      </c>
      <c r="AH40" s="8">
        <v>199.19257411262245</v>
      </c>
    </row>
    <row r="41" spans="1:34" x14ac:dyDescent="0.35">
      <c r="A41" s="10"/>
      <c r="B41" s="2">
        <v>2050</v>
      </c>
      <c r="C41" s="8">
        <v>486.43627343115764</v>
      </c>
      <c r="D41" s="8">
        <v>616.90038426099397</v>
      </c>
      <c r="E41" s="8">
        <v>747.36449509083013</v>
      </c>
      <c r="F41" s="8">
        <v>877.82860592066652</v>
      </c>
      <c r="G41" s="8">
        <v>1008.2927167505027</v>
      </c>
      <c r="H41" s="8">
        <v>243.21813671557882</v>
      </c>
      <c r="I41" s="8">
        <v>154.22509606524849</v>
      </c>
      <c r="J41" s="8">
        <v>124.56074918180502</v>
      </c>
      <c r="K41" s="8">
        <v>109.72857574008331</v>
      </c>
      <c r="L41" s="8">
        <v>100.82927167505026</v>
      </c>
      <c r="M41" s="8">
        <v>0</v>
      </c>
      <c r="N41" s="5">
        <v>201.8159509801323</v>
      </c>
      <c r="O41" s="5">
        <v>347.61768335821978</v>
      </c>
      <c r="P41" s="5">
        <v>493.41941573630749</v>
      </c>
      <c r="Q41" s="5">
        <v>639.22114811439474</v>
      </c>
      <c r="R41" s="5">
        <v>785.0228804924825</v>
      </c>
      <c r="S41" s="5">
        <v>100.90797549006615</v>
      </c>
      <c r="T41" s="5">
        <v>86.904420839554945</v>
      </c>
      <c r="U41" s="5">
        <v>82.236569289384576</v>
      </c>
      <c r="V41" s="5">
        <v>79.902643514299342</v>
      </c>
      <c r="W41" s="5">
        <v>78.502288049248236</v>
      </c>
      <c r="X41" s="8">
        <v>0</v>
      </c>
      <c r="Y41" s="8">
        <v>503.69510809880808</v>
      </c>
      <c r="Z41" s="8">
        <v>867.58913626907906</v>
      </c>
      <c r="AA41" s="8">
        <v>1231.4831644393503</v>
      </c>
      <c r="AB41" s="8">
        <v>1595.3771926096208</v>
      </c>
      <c r="AC41" s="8">
        <v>1959.271220779892</v>
      </c>
      <c r="AD41" s="8">
        <v>251.84755404940404</v>
      </c>
      <c r="AE41" s="8">
        <v>216.89728406726977</v>
      </c>
      <c r="AF41" s="8">
        <v>205.24719407322502</v>
      </c>
      <c r="AG41" s="8">
        <v>199.4221490762026</v>
      </c>
      <c r="AH41" s="8">
        <v>195.9271220779892</v>
      </c>
    </row>
    <row r="49" spans="11:11" x14ac:dyDescent="0.35">
      <c r="K49" s="3"/>
    </row>
    <row r="50" spans="11:11" x14ac:dyDescent="0.35">
      <c r="K50" s="3"/>
    </row>
  </sheetData>
  <mergeCells count="7">
    <mergeCell ref="B4:AH6"/>
    <mergeCell ref="C7:G7"/>
    <mergeCell ref="H7:L7"/>
    <mergeCell ref="N7:R7"/>
    <mergeCell ref="S7:W7"/>
    <mergeCell ref="Y7:AC7"/>
    <mergeCell ref="AD7:AH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A77A8-97EB-4F1C-B6BC-497DA2D19112}">
  <dimension ref="B3:Q25"/>
  <sheetViews>
    <sheetView zoomScaleNormal="100" workbookViewId="0">
      <selection activeCell="B8" sqref="B8"/>
    </sheetView>
  </sheetViews>
  <sheetFormatPr defaultColWidth="9.1796875" defaultRowHeight="15.5" x14ac:dyDescent="0.35"/>
  <cols>
    <col min="1" max="1" width="9.1796875" style="13"/>
    <col min="2" max="2" width="11.81640625" style="13" bestFit="1" customWidth="1"/>
    <col min="3" max="3" width="18.81640625" style="13" bestFit="1" customWidth="1"/>
    <col min="4" max="4" width="9.1796875" style="13"/>
    <col min="5" max="5" width="30.7265625" style="13" customWidth="1"/>
    <col min="6" max="6" width="5.54296875" style="13" customWidth="1"/>
    <col min="7" max="7" width="28.54296875" style="13" customWidth="1"/>
    <col min="8" max="8" width="6.1796875" style="13" customWidth="1"/>
    <col min="9" max="9" width="28.453125" style="13" bestFit="1" customWidth="1"/>
    <col min="10" max="10" width="5.54296875" style="13" customWidth="1"/>
    <col min="11" max="11" width="29.54296875" style="13" bestFit="1" customWidth="1"/>
    <col min="12" max="12" width="5.7265625" style="13" customWidth="1"/>
    <col min="13" max="13" width="23.453125" style="13" bestFit="1" customWidth="1"/>
    <col min="14" max="14" width="5.54296875" style="13" customWidth="1"/>
    <col min="15" max="15" width="27" style="13" bestFit="1" customWidth="1"/>
    <col min="16" max="16" width="4.453125" style="13" customWidth="1"/>
    <col min="17" max="17" width="29.1796875" style="13" customWidth="1"/>
    <col min="18" max="16384" width="9.1796875" style="13"/>
  </cols>
  <sheetData>
    <row r="3" spans="2:17" x14ac:dyDescent="0.35">
      <c r="B3" s="12">
        <v>44131</v>
      </c>
    </row>
    <row r="4" spans="2:17" x14ac:dyDescent="0.35">
      <c r="B4" s="13" t="s">
        <v>12</v>
      </c>
    </row>
    <row r="5" spans="2:17" x14ac:dyDescent="0.35">
      <c r="B5" s="13" t="s">
        <v>112</v>
      </c>
    </row>
    <row r="7" spans="2:17" x14ac:dyDescent="0.35">
      <c r="B7" s="13" t="s">
        <v>73</v>
      </c>
    </row>
    <row r="8" spans="2:17" x14ac:dyDescent="0.35">
      <c r="B8" s="13" t="s">
        <v>113</v>
      </c>
    </row>
    <row r="9" spans="2:17" x14ac:dyDescent="0.35">
      <c r="B9" s="13" t="s">
        <v>74</v>
      </c>
    </row>
    <row r="10" spans="2:17" x14ac:dyDescent="0.35">
      <c r="C10" s="14" t="s">
        <v>75</v>
      </c>
      <c r="D10" s="15" t="s">
        <v>13</v>
      </c>
      <c r="E10" s="14" t="s">
        <v>114</v>
      </c>
      <c r="F10" s="14" t="s">
        <v>14</v>
      </c>
      <c r="G10" s="14" t="s">
        <v>98</v>
      </c>
      <c r="H10" s="15" t="s">
        <v>15</v>
      </c>
      <c r="I10" s="14" t="s">
        <v>115</v>
      </c>
      <c r="J10" s="14" t="s">
        <v>14</v>
      </c>
      <c r="K10" s="14" t="s">
        <v>16</v>
      </c>
      <c r="L10" s="15" t="s">
        <v>15</v>
      </c>
      <c r="M10" s="14" t="s">
        <v>116</v>
      </c>
      <c r="N10" s="14" t="s">
        <v>14</v>
      </c>
      <c r="O10" s="14" t="s">
        <v>17</v>
      </c>
      <c r="P10" s="15" t="s">
        <v>15</v>
      </c>
      <c r="Q10" s="14" t="s">
        <v>117</v>
      </c>
    </row>
    <row r="11" spans="2:17" x14ac:dyDescent="0.35">
      <c r="C11" s="14" t="s">
        <v>18</v>
      </c>
      <c r="D11" s="14" t="s">
        <v>13</v>
      </c>
      <c r="E11" s="14" t="s">
        <v>115</v>
      </c>
      <c r="F11" s="14" t="s">
        <v>14</v>
      </c>
      <c r="G11" s="14" t="s">
        <v>16</v>
      </c>
      <c r="H11" s="15" t="s">
        <v>15</v>
      </c>
      <c r="I11" s="14" t="s">
        <v>116</v>
      </c>
      <c r="J11" s="14" t="s">
        <v>14</v>
      </c>
      <c r="K11" s="14" t="s">
        <v>17</v>
      </c>
      <c r="L11" s="15" t="s">
        <v>15</v>
      </c>
      <c r="M11" s="14" t="s">
        <v>117</v>
      </c>
      <c r="N11" s="14" t="s">
        <v>14</v>
      </c>
    </row>
    <row r="12" spans="2:17" x14ac:dyDescent="0.35">
      <c r="B12" s="13" t="s">
        <v>118</v>
      </c>
    </row>
    <row r="13" spans="2:17" x14ac:dyDescent="0.35">
      <c r="B13" s="13" t="s">
        <v>85</v>
      </c>
    </row>
    <row r="14" spans="2:17" x14ac:dyDescent="0.35">
      <c r="B14" s="13" t="s">
        <v>119</v>
      </c>
    </row>
    <row r="15" spans="2:17" x14ac:dyDescent="0.35">
      <c r="B15" s="13" t="s">
        <v>120</v>
      </c>
    </row>
    <row r="17" spans="2:2" x14ac:dyDescent="0.35">
      <c r="B17" s="16" t="s">
        <v>87</v>
      </c>
    </row>
    <row r="18" spans="2:2" x14ac:dyDescent="0.35">
      <c r="B18" s="13" t="s">
        <v>121</v>
      </c>
    </row>
    <row r="19" spans="2:2" x14ac:dyDescent="0.35">
      <c r="B19" s="13" t="s">
        <v>122</v>
      </c>
    </row>
    <row r="20" spans="2:2" x14ac:dyDescent="0.35">
      <c r="B20" s="13" t="s">
        <v>123</v>
      </c>
    </row>
    <row r="22" spans="2:2" x14ac:dyDescent="0.35">
      <c r="B22" s="16" t="s">
        <v>19</v>
      </c>
    </row>
    <row r="23" spans="2:2" x14ac:dyDescent="0.35">
      <c r="B23" s="13" t="s">
        <v>20</v>
      </c>
    </row>
    <row r="24" spans="2:2" x14ac:dyDescent="0.35">
      <c r="B24" s="13" t="s">
        <v>124</v>
      </c>
    </row>
    <row r="25" spans="2:2" x14ac:dyDescent="0.35">
      <c r="B25" s="13" t="s">
        <v>21</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8045-7F8E-4130-B680-34137377E3F5}">
  <dimension ref="A1:O38"/>
  <sheetViews>
    <sheetView zoomScale="85" zoomScaleNormal="85" workbookViewId="0">
      <selection activeCell="B3" sqref="B3"/>
    </sheetView>
  </sheetViews>
  <sheetFormatPr defaultColWidth="9.1796875" defaultRowHeight="15.5" x14ac:dyDescent="0.35"/>
  <cols>
    <col min="1" max="1" width="9.1796875" style="13"/>
    <col min="2" max="2" width="10.453125" style="13" customWidth="1"/>
    <col min="3" max="3" width="9.1796875" style="13"/>
    <col min="4" max="4" width="26.1796875" style="13" bestFit="1" customWidth="1"/>
    <col min="5" max="5" width="28.81640625" style="13" bestFit="1" customWidth="1"/>
    <col min="6" max="6" width="27.7265625" style="13" bestFit="1" customWidth="1"/>
    <col min="7" max="7" width="32.7265625" style="13" bestFit="1" customWidth="1"/>
    <col min="8" max="8" width="25.1796875" style="13" bestFit="1" customWidth="1"/>
    <col min="9" max="9" width="26.453125" style="13" bestFit="1" customWidth="1"/>
    <col min="10" max="14" width="9.1796875" style="13"/>
    <col min="15" max="15" width="13.54296875" style="13" customWidth="1"/>
    <col min="16" max="16384" width="9.1796875" style="13"/>
  </cols>
  <sheetData>
    <row r="1" spans="1:15" x14ac:dyDescent="0.35">
      <c r="A1" s="13" t="s">
        <v>26</v>
      </c>
    </row>
    <row r="2" spans="1:15" ht="42.75" customHeight="1" x14ac:dyDescent="0.35">
      <c r="C2" s="88" t="s">
        <v>125</v>
      </c>
      <c r="D2" s="88"/>
      <c r="E2" s="88"/>
      <c r="F2" s="88"/>
      <c r="G2" s="88"/>
      <c r="H2" s="88"/>
      <c r="I2" s="88"/>
      <c r="K2" s="89" t="s">
        <v>94</v>
      </c>
      <c r="L2" s="89"/>
      <c r="M2" s="89"/>
      <c r="N2" s="89"/>
      <c r="O2" s="89"/>
    </row>
    <row r="3" spans="1:15" x14ac:dyDescent="0.35">
      <c r="C3" s="13" t="s">
        <v>27</v>
      </c>
      <c r="D3" s="13" t="s">
        <v>126</v>
      </c>
      <c r="E3" s="13" t="s">
        <v>127</v>
      </c>
      <c r="F3" s="13" t="s">
        <v>128</v>
      </c>
      <c r="G3" s="13" t="s">
        <v>129</v>
      </c>
      <c r="H3" s="13" t="s">
        <v>130</v>
      </c>
      <c r="I3" s="13" t="s">
        <v>131</v>
      </c>
      <c r="N3" s="14" t="s">
        <v>27</v>
      </c>
      <c r="O3" s="14" t="s">
        <v>97</v>
      </c>
    </row>
    <row r="4" spans="1:15" x14ac:dyDescent="0.35">
      <c r="C4" s="13">
        <v>2019</v>
      </c>
      <c r="D4" s="58">
        <v>1814.2140884696198</v>
      </c>
      <c r="E4" s="58">
        <v>224.74595671649945</v>
      </c>
      <c r="F4" s="58">
        <v>0</v>
      </c>
      <c r="G4" s="58">
        <v>199275.7887379913</v>
      </c>
      <c r="H4" s="58">
        <v>0</v>
      </c>
      <c r="I4" s="58">
        <v>0</v>
      </c>
      <c r="L4" s="59" t="s">
        <v>98</v>
      </c>
      <c r="M4" s="65">
        <v>1000</v>
      </c>
      <c r="N4" s="14">
        <v>2019</v>
      </c>
      <c r="O4" s="60">
        <f>D4*$M$4+E4*$M$5+F4*$M$6+G4</f>
        <v>2552880.1733272099</v>
      </c>
    </row>
    <row r="5" spans="1:15" x14ac:dyDescent="0.35">
      <c r="C5" s="61">
        <v>2020</v>
      </c>
      <c r="D5" s="58">
        <v>1730.8942033111898</v>
      </c>
      <c r="E5" s="58">
        <v>175.04623841960154</v>
      </c>
      <c r="F5" s="58">
        <v>0</v>
      </c>
      <c r="G5" s="58">
        <v>154415.83494619085</v>
      </c>
      <c r="H5" s="58">
        <v>0</v>
      </c>
      <c r="I5" s="58">
        <v>0</v>
      </c>
      <c r="L5" s="59" t="s">
        <v>16</v>
      </c>
      <c r="M5" s="65">
        <v>2400</v>
      </c>
      <c r="N5" s="62">
        <v>2020</v>
      </c>
      <c r="O5" s="60">
        <f t="shared" ref="O5:O35" si="0">D5*$M$4+E5*$M$5+F5*$M$6+G5</f>
        <v>2305421.0104644243</v>
      </c>
    </row>
    <row r="6" spans="1:15" x14ac:dyDescent="0.35">
      <c r="B6" s="64"/>
      <c r="C6" s="61">
        <v>2021</v>
      </c>
      <c r="D6" s="58">
        <v>1659.2415548600852</v>
      </c>
      <c r="E6" s="58">
        <v>162.72557678146245</v>
      </c>
      <c r="F6" s="58">
        <v>0</v>
      </c>
      <c r="G6" s="58">
        <v>143422.12782483292</v>
      </c>
      <c r="H6" s="58">
        <v>0</v>
      </c>
      <c r="I6" s="58">
        <v>0</v>
      </c>
      <c r="L6" s="59" t="s">
        <v>17</v>
      </c>
      <c r="M6" s="13">
        <v>600</v>
      </c>
      <c r="N6" s="62">
        <v>2021</v>
      </c>
      <c r="O6" s="60">
        <f t="shared" si="0"/>
        <v>2193205.0669604279</v>
      </c>
    </row>
    <row r="7" spans="1:15" x14ac:dyDescent="0.35">
      <c r="C7" s="61">
        <v>2022</v>
      </c>
      <c r="D7" s="58">
        <v>1587.5889064089804</v>
      </c>
      <c r="E7" s="58">
        <v>150.40491514332334</v>
      </c>
      <c r="F7" s="58">
        <v>0</v>
      </c>
      <c r="G7" s="58">
        <v>132428.42070347472</v>
      </c>
      <c r="H7" s="58">
        <v>0</v>
      </c>
      <c r="I7" s="58">
        <v>0</v>
      </c>
      <c r="N7" s="62">
        <v>2022</v>
      </c>
      <c r="O7" s="60">
        <f t="shared" si="0"/>
        <v>2080989.1234564311</v>
      </c>
    </row>
    <row r="8" spans="1:15" x14ac:dyDescent="0.35">
      <c r="C8" s="61">
        <v>2023</v>
      </c>
      <c r="D8" s="58">
        <v>1515.936257957876</v>
      </c>
      <c r="E8" s="58">
        <v>138.08425350518414</v>
      </c>
      <c r="F8" s="58">
        <v>0</v>
      </c>
      <c r="G8" s="58">
        <v>121434.71358211685</v>
      </c>
      <c r="H8" s="58">
        <v>0</v>
      </c>
      <c r="I8" s="58">
        <v>0</v>
      </c>
      <c r="N8" s="62">
        <v>2023</v>
      </c>
      <c r="O8" s="60">
        <f t="shared" si="0"/>
        <v>1968773.1799524347</v>
      </c>
    </row>
    <row r="9" spans="1:15" x14ac:dyDescent="0.35">
      <c r="C9" s="61">
        <v>2024</v>
      </c>
      <c r="D9" s="58">
        <v>1444.2836095067714</v>
      </c>
      <c r="E9" s="58">
        <v>125.76359186704475</v>
      </c>
      <c r="F9" s="58">
        <v>0</v>
      </c>
      <c r="G9" s="58">
        <v>110441.00646075913</v>
      </c>
      <c r="H9" s="58">
        <v>0</v>
      </c>
      <c r="I9" s="58">
        <v>0</v>
      </c>
      <c r="N9" s="62">
        <v>2024</v>
      </c>
      <c r="O9" s="60">
        <f t="shared" si="0"/>
        <v>1856557.2364484379</v>
      </c>
    </row>
    <row r="10" spans="1:15" x14ac:dyDescent="0.35">
      <c r="C10" s="61">
        <v>2025</v>
      </c>
      <c r="D10" s="58">
        <v>1372.6309610556666</v>
      </c>
      <c r="E10" s="58">
        <v>113.44293022890612</v>
      </c>
      <c r="F10" s="58">
        <v>0</v>
      </c>
      <c r="G10" s="58">
        <v>99447.29933940091</v>
      </c>
      <c r="H10" s="58">
        <v>0</v>
      </c>
      <c r="I10" s="58">
        <v>0</v>
      </c>
      <c r="N10" s="62">
        <v>2025</v>
      </c>
      <c r="O10" s="60">
        <f t="shared" si="0"/>
        <v>1744341.2929444422</v>
      </c>
    </row>
    <row r="11" spans="1:15" x14ac:dyDescent="0.35">
      <c r="C11" s="61">
        <v>2026</v>
      </c>
      <c r="D11" s="58">
        <v>1302.8980831257315</v>
      </c>
      <c r="E11" s="58">
        <v>107.27275759537798</v>
      </c>
      <c r="F11" s="58">
        <v>0</v>
      </c>
      <c r="G11" s="58">
        <v>94026.070402165424</v>
      </c>
      <c r="H11" s="58">
        <v>0</v>
      </c>
      <c r="I11" s="58">
        <v>0</v>
      </c>
      <c r="N11" s="62">
        <v>2026</v>
      </c>
      <c r="O11" s="60">
        <f t="shared" si="0"/>
        <v>1654378.7717568041</v>
      </c>
    </row>
    <row r="12" spans="1:15" x14ac:dyDescent="0.35">
      <c r="C12" s="61">
        <v>2027</v>
      </c>
      <c r="D12" s="58">
        <v>1233.165205195796</v>
      </c>
      <c r="E12" s="58">
        <v>101.10258496185051</v>
      </c>
      <c r="F12" s="58">
        <v>0</v>
      </c>
      <c r="G12" s="58">
        <v>88604.841464929501</v>
      </c>
      <c r="H12" s="58">
        <v>0</v>
      </c>
      <c r="I12" s="58">
        <v>0</v>
      </c>
      <c r="N12" s="62">
        <v>2027</v>
      </c>
      <c r="O12" s="60">
        <f t="shared" si="0"/>
        <v>1564416.2505691668</v>
      </c>
    </row>
    <row r="13" spans="1:15" x14ac:dyDescent="0.35">
      <c r="C13" s="61">
        <v>2028</v>
      </c>
      <c r="D13" s="58">
        <v>1163.4323272658612</v>
      </c>
      <c r="E13" s="58">
        <v>94.9324123283224</v>
      </c>
      <c r="F13" s="58">
        <v>0</v>
      </c>
      <c r="G13" s="58">
        <v>83183.612527693884</v>
      </c>
      <c r="H13" s="58">
        <v>0</v>
      </c>
      <c r="I13" s="58">
        <v>0</v>
      </c>
      <c r="N13" s="62">
        <v>2028</v>
      </c>
      <c r="O13" s="60">
        <f t="shared" si="0"/>
        <v>1474453.7293815289</v>
      </c>
    </row>
    <row r="14" spans="1:15" x14ac:dyDescent="0.35">
      <c r="C14" s="61">
        <v>2029</v>
      </c>
      <c r="D14" s="58">
        <v>1093.6994493359257</v>
      </c>
      <c r="E14" s="58">
        <v>88.762239694794559</v>
      </c>
      <c r="F14" s="58">
        <v>0</v>
      </c>
      <c r="G14" s="58">
        <v>77762.383590458048</v>
      </c>
      <c r="H14" s="58">
        <v>0</v>
      </c>
      <c r="I14" s="58">
        <v>0</v>
      </c>
      <c r="N14" s="62">
        <v>2029</v>
      </c>
      <c r="O14" s="60">
        <f t="shared" si="0"/>
        <v>1384491.2081938908</v>
      </c>
    </row>
    <row r="15" spans="1:15" x14ac:dyDescent="0.35">
      <c r="B15" s="64"/>
      <c r="C15" s="61">
        <v>2030</v>
      </c>
      <c r="D15" s="58">
        <v>1023.9665714059913</v>
      </c>
      <c r="E15" s="58">
        <v>82.592067061266803</v>
      </c>
      <c r="F15" s="58">
        <v>0</v>
      </c>
      <c r="G15" s="58">
        <v>72341.154653222708</v>
      </c>
      <c r="H15" s="58">
        <v>0</v>
      </c>
      <c r="I15" s="58">
        <v>0</v>
      </c>
      <c r="N15" s="62">
        <v>2030</v>
      </c>
      <c r="O15" s="60">
        <f t="shared" si="0"/>
        <v>1294528.6870062544</v>
      </c>
    </row>
    <row r="16" spans="1:15" ht="15.75" customHeight="1" x14ac:dyDescent="0.35">
      <c r="B16" s="66"/>
      <c r="C16" s="61">
        <v>2031</v>
      </c>
      <c r="D16" s="58">
        <v>1011.8420018354783</v>
      </c>
      <c r="E16" s="58">
        <v>80.976135314415657</v>
      </c>
      <c r="F16" s="58">
        <v>0</v>
      </c>
      <c r="G16" s="58">
        <v>70906.061006077914</v>
      </c>
      <c r="H16" s="58">
        <v>0</v>
      </c>
      <c r="I16" s="58">
        <v>0</v>
      </c>
      <c r="N16" s="62">
        <v>2031</v>
      </c>
      <c r="O16" s="60">
        <f t="shared" si="0"/>
        <v>1277090.787596154</v>
      </c>
    </row>
    <row r="17" spans="2:15" x14ac:dyDescent="0.35">
      <c r="B17" s="66"/>
      <c r="C17" s="61">
        <v>2032</v>
      </c>
      <c r="D17" s="58">
        <v>999.71743226496426</v>
      </c>
      <c r="E17" s="58">
        <v>79.360203567565165</v>
      </c>
      <c r="F17" s="58">
        <v>0</v>
      </c>
      <c r="G17" s="58">
        <v>69470.967358933485</v>
      </c>
      <c r="H17" s="58">
        <v>0</v>
      </c>
      <c r="I17" s="58">
        <v>0</v>
      </c>
      <c r="N17" s="62">
        <v>2032</v>
      </c>
      <c r="O17" s="60">
        <f t="shared" si="0"/>
        <v>1259652.8881860541</v>
      </c>
    </row>
    <row r="18" spans="2:15" x14ac:dyDescent="0.35">
      <c r="B18" s="66"/>
      <c r="C18" s="61">
        <v>2033</v>
      </c>
      <c r="D18" s="58">
        <v>987.59286269445056</v>
      </c>
      <c r="E18" s="58">
        <v>77.744271820714317</v>
      </c>
      <c r="F18" s="58">
        <v>0</v>
      </c>
      <c r="G18" s="58">
        <v>68035.873711788896</v>
      </c>
      <c r="H18" s="58">
        <v>0</v>
      </c>
      <c r="I18" s="58">
        <v>0</v>
      </c>
      <c r="N18" s="62">
        <v>2033</v>
      </c>
      <c r="O18" s="60">
        <f t="shared" si="0"/>
        <v>1242214.9887759537</v>
      </c>
    </row>
    <row r="19" spans="2:15" x14ac:dyDescent="0.35">
      <c r="B19" s="66"/>
      <c r="C19" s="61">
        <v>2034</v>
      </c>
      <c r="D19" s="58">
        <v>975.46829312393709</v>
      </c>
      <c r="E19" s="58">
        <v>76.128340073863214</v>
      </c>
      <c r="F19" s="58">
        <v>0</v>
      </c>
      <c r="G19" s="58">
        <v>66600.780064644525</v>
      </c>
      <c r="H19" s="58">
        <v>0</v>
      </c>
      <c r="I19" s="58">
        <v>0</v>
      </c>
      <c r="N19" s="62">
        <v>2034</v>
      </c>
      <c r="O19" s="60">
        <f t="shared" si="0"/>
        <v>1224777.0893658532</v>
      </c>
    </row>
    <row r="20" spans="2:15" x14ac:dyDescent="0.35">
      <c r="B20" s="66"/>
      <c r="C20" s="61">
        <v>2035</v>
      </c>
      <c r="D20" s="58">
        <v>963.34372355342339</v>
      </c>
      <c r="E20" s="58">
        <v>74.512408327012537</v>
      </c>
      <c r="F20" s="58">
        <v>0</v>
      </c>
      <c r="G20" s="58">
        <v>65165.686417500023</v>
      </c>
      <c r="H20" s="58">
        <v>0</v>
      </c>
      <c r="I20" s="58">
        <v>0</v>
      </c>
      <c r="N20" s="62">
        <v>2035</v>
      </c>
      <c r="O20" s="60">
        <f t="shared" si="0"/>
        <v>1207339.1899557535</v>
      </c>
    </row>
    <row r="21" spans="2:15" x14ac:dyDescent="0.35">
      <c r="B21" s="66"/>
      <c r="C21" s="61">
        <v>2036</v>
      </c>
      <c r="D21" s="58">
        <v>951.21915398291003</v>
      </c>
      <c r="E21" s="58">
        <v>72.896476580161462</v>
      </c>
      <c r="F21" s="58">
        <v>0</v>
      </c>
      <c r="G21" s="58">
        <v>63730.592770355521</v>
      </c>
      <c r="H21" s="58">
        <v>0</v>
      </c>
      <c r="I21" s="58">
        <v>0</v>
      </c>
      <c r="N21" s="62">
        <v>2036</v>
      </c>
      <c r="O21" s="60">
        <f t="shared" si="0"/>
        <v>1189901.2905456531</v>
      </c>
    </row>
    <row r="22" spans="2:15" x14ac:dyDescent="0.35">
      <c r="B22" s="66"/>
      <c r="C22" s="61">
        <v>2037</v>
      </c>
      <c r="D22" s="58">
        <v>939.09458441239588</v>
      </c>
      <c r="E22" s="58">
        <v>71.280544833310643</v>
      </c>
      <c r="F22" s="58">
        <v>0</v>
      </c>
      <c r="G22" s="58">
        <v>62295.499123211361</v>
      </c>
      <c r="H22" s="58">
        <v>0</v>
      </c>
      <c r="I22" s="58">
        <v>0</v>
      </c>
      <c r="N22" s="62">
        <v>2037</v>
      </c>
      <c r="O22" s="60">
        <f t="shared" si="0"/>
        <v>1172463.3911355527</v>
      </c>
    </row>
    <row r="23" spans="2:15" x14ac:dyDescent="0.35">
      <c r="B23" s="66"/>
      <c r="C23" s="61">
        <v>2038</v>
      </c>
      <c r="D23" s="58">
        <v>926.97001484188218</v>
      </c>
      <c r="E23" s="58">
        <v>69.664613086459823</v>
      </c>
      <c r="F23" s="58">
        <v>0</v>
      </c>
      <c r="G23" s="58">
        <v>60860.405476066866</v>
      </c>
      <c r="H23" s="58">
        <v>0</v>
      </c>
      <c r="I23" s="58">
        <v>0</v>
      </c>
      <c r="N23" s="62">
        <v>2038</v>
      </c>
      <c r="O23" s="60">
        <f t="shared" si="0"/>
        <v>1155025.4917254527</v>
      </c>
    </row>
    <row r="24" spans="2:15" x14ac:dyDescent="0.35">
      <c r="B24" s="66"/>
      <c r="C24" s="61">
        <v>2039</v>
      </c>
      <c r="D24" s="58">
        <v>914.84544527136893</v>
      </c>
      <c r="E24" s="58">
        <v>68.048681339608976</v>
      </c>
      <c r="F24" s="58">
        <v>0</v>
      </c>
      <c r="G24" s="58">
        <v>59425.311828922167</v>
      </c>
      <c r="H24" s="58">
        <v>0</v>
      </c>
      <c r="I24" s="58">
        <v>0</v>
      </c>
      <c r="N24" s="62">
        <v>2039</v>
      </c>
      <c r="O24" s="60">
        <f t="shared" si="0"/>
        <v>1137587.5923153528</v>
      </c>
    </row>
    <row r="25" spans="2:15" x14ac:dyDescent="0.35">
      <c r="B25" s="66"/>
      <c r="C25" s="61">
        <v>2040</v>
      </c>
      <c r="D25" s="58">
        <v>902.72087570085512</v>
      </c>
      <c r="E25" s="58">
        <v>66.4327495927581</v>
      </c>
      <c r="F25" s="58">
        <v>0</v>
      </c>
      <c r="G25" s="58">
        <v>57990.218181777826</v>
      </c>
      <c r="H25" s="58">
        <v>0</v>
      </c>
      <c r="I25" s="58">
        <v>0</v>
      </c>
      <c r="N25" s="62">
        <v>2040</v>
      </c>
      <c r="O25" s="60">
        <f t="shared" si="0"/>
        <v>1120149.6929052523</v>
      </c>
    </row>
    <row r="26" spans="2:15" x14ac:dyDescent="0.35">
      <c r="B26" s="66"/>
      <c r="C26" s="61">
        <v>2041</v>
      </c>
      <c r="D26" s="58">
        <v>890.59630613034176</v>
      </c>
      <c r="E26" s="58">
        <v>64.816817845907067</v>
      </c>
      <c r="F26" s="58">
        <v>0</v>
      </c>
      <c r="G26" s="58">
        <v>56555.124534633163</v>
      </c>
      <c r="H26" s="58">
        <v>0</v>
      </c>
      <c r="I26" s="58">
        <v>0</v>
      </c>
      <c r="N26" s="62">
        <v>2041</v>
      </c>
      <c r="O26" s="60">
        <f t="shared" si="0"/>
        <v>1102711.7934951519</v>
      </c>
    </row>
    <row r="27" spans="2:15" x14ac:dyDescent="0.35">
      <c r="B27" s="66"/>
      <c r="C27" s="61">
        <v>2042</v>
      </c>
      <c r="D27" s="58">
        <v>878.47173655982795</v>
      </c>
      <c r="E27" s="58">
        <v>63.200886099056298</v>
      </c>
      <c r="F27" s="58">
        <v>0</v>
      </c>
      <c r="G27" s="58">
        <v>55120.030887488625</v>
      </c>
      <c r="H27" s="58">
        <v>0</v>
      </c>
      <c r="I27" s="58">
        <v>0</v>
      </c>
      <c r="N27" s="62">
        <v>2042</v>
      </c>
      <c r="O27" s="60">
        <f t="shared" si="0"/>
        <v>1085273.8940850515</v>
      </c>
    </row>
    <row r="28" spans="2:15" x14ac:dyDescent="0.35">
      <c r="B28" s="66"/>
      <c r="C28" s="61">
        <v>2043</v>
      </c>
      <c r="D28" s="58">
        <v>866.34716698931447</v>
      </c>
      <c r="E28" s="58">
        <v>61.584954352205393</v>
      </c>
      <c r="F28" s="58">
        <v>0</v>
      </c>
      <c r="G28" s="58">
        <v>53684.937240344196</v>
      </c>
      <c r="H28" s="58">
        <v>0</v>
      </c>
      <c r="I28" s="58">
        <v>0</v>
      </c>
      <c r="N28" s="62">
        <v>2043</v>
      </c>
      <c r="O28" s="60">
        <f t="shared" si="0"/>
        <v>1067835.9946749515</v>
      </c>
    </row>
    <row r="29" spans="2:15" x14ac:dyDescent="0.35">
      <c r="B29" s="66"/>
      <c r="C29" s="61">
        <v>2044</v>
      </c>
      <c r="D29" s="58">
        <v>854.22259741880043</v>
      </c>
      <c r="E29" s="58">
        <v>59.969022605354631</v>
      </c>
      <c r="F29" s="58">
        <v>0</v>
      </c>
      <c r="G29" s="58">
        <v>52249.84359319989</v>
      </c>
      <c r="H29" s="58">
        <v>0</v>
      </c>
      <c r="I29" s="58">
        <v>0</v>
      </c>
      <c r="N29" s="62">
        <v>2044</v>
      </c>
      <c r="O29" s="60">
        <f t="shared" si="0"/>
        <v>1050398.0952648516</v>
      </c>
    </row>
    <row r="30" spans="2:15" x14ac:dyDescent="0.35">
      <c r="B30" s="66"/>
      <c r="C30" s="61">
        <v>2045</v>
      </c>
      <c r="D30" s="58">
        <v>842.09802784828707</v>
      </c>
      <c r="E30" s="58">
        <v>58.353090858503577</v>
      </c>
      <c r="F30" s="58">
        <v>0</v>
      </c>
      <c r="G30" s="58">
        <v>50814.749946055468</v>
      </c>
      <c r="H30" s="58">
        <v>0</v>
      </c>
      <c r="I30" s="58">
        <v>0</v>
      </c>
      <c r="N30" s="62">
        <v>2045</v>
      </c>
      <c r="O30" s="60">
        <f t="shared" si="0"/>
        <v>1032960.195854751</v>
      </c>
    </row>
    <row r="31" spans="2:15" x14ac:dyDescent="0.35">
      <c r="B31" s="66"/>
      <c r="C31" s="61">
        <v>2046</v>
      </c>
      <c r="D31" s="58">
        <v>829.97345827777349</v>
      </c>
      <c r="E31" s="58">
        <v>56.737159111652815</v>
      </c>
      <c r="F31" s="58">
        <v>0</v>
      </c>
      <c r="G31" s="58">
        <v>49379.65629891093</v>
      </c>
      <c r="H31" s="58">
        <v>0</v>
      </c>
      <c r="I31" s="58">
        <v>0</v>
      </c>
      <c r="N31" s="62">
        <v>2046</v>
      </c>
      <c r="O31" s="60">
        <f t="shared" si="0"/>
        <v>1015522.2964446512</v>
      </c>
    </row>
    <row r="32" spans="2:15" x14ac:dyDescent="0.35">
      <c r="B32" s="66"/>
      <c r="C32" s="61">
        <v>2047</v>
      </c>
      <c r="D32" s="58">
        <v>817.84888870725968</v>
      </c>
      <c r="E32" s="58">
        <v>55.121227364802095</v>
      </c>
      <c r="F32" s="58">
        <v>0</v>
      </c>
      <c r="G32" s="58">
        <v>47944.562651766464</v>
      </c>
      <c r="H32" s="58">
        <v>0</v>
      </c>
      <c r="I32" s="58">
        <v>0</v>
      </c>
      <c r="N32" s="62">
        <v>2047</v>
      </c>
      <c r="O32" s="60">
        <f t="shared" si="0"/>
        <v>998084.39703455113</v>
      </c>
    </row>
    <row r="33" spans="2:15" x14ac:dyDescent="0.35">
      <c r="B33" s="66"/>
      <c r="C33" s="61">
        <v>2048</v>
      </c>
      <c r="D33" s="58">
        <v>805.7243191367462</v>
      </c>
      <c r="E33" s="58">
        <v>53.505295617950999</v>
      </c>
      <c r="F33" s="58">
        <v>0</v>
      </c>
      <c r="G33" s="58">
        <v>46509.469004622079</v>
      </c>
      <c r="H33" s="58">
        <v>0</v>
      </c>
      <c r="I33" s="58">
        <v>0</v>
      </c>
      <c r="N33" s="62">
        <v>2048</v>
      </c>
      <c r="O33" s="60">
        <f t="shared" si="0"/>
        <v>980646.49762445071</v>
      </c>
    </row>
    <row r="34" spans="2:15" x14ac:dyDescent="0.35">
      <c r="B34" s="66"/>
      <c r="C34" s="61">
        <v>2049</v>
      </c>
      <c r="D34" s="58">
        <v>793.59974956623262</v>
      </c>
      <c r="E34" s="58">
        <v>51.889363871100237</v>
      </c>
      <c r="F34" s="58">
        <v>0</v>
      </c>
      <c r="G34" s="58">
        <v>45074.375357477424</v>
      </c>
      <c r="H34" s="58">
        <v>0</v>
      </c>
      <c r="I34" s="58">
        <v>0</v>
      </c>
      <c r="N34" s="62">
        <v>2049</v>
      </c>
      <c r="O34" s="60">
        <f t="shared" si="0"/>
        <v>963208.59821435064</v>
      </c>
    </row>
    <row r="35" spans="2:15" x14ac:dyDescent="0.35">
      <c r="B35" s="66"/>
      <c r="C35" s="61">
        <v>2050</v>
      </c>
      <c r="D35" s="58">
        <v>781.47517999571949</v>
      </c>
      <c r="E35" s="58">
        <v>50.273432124249467</v>
      </c>
      <c r="F35" s="64">
        <v>0</v>
      </c>
      <c r="G35" s="58">
        <v>43639.281710333227</v>
      </c>
      <c r="H35" s="64">
        <v>0</v>
      </c>
      <c r="I35" s="64">
        <v>0</v>
      </c>
      <c r="N35" s="62">
        <v>2050</v>
      </c>
      <c r="O35" s="60">
        <f t="shared" si="0"/>
        <v>945770.69880425138</v>
      </c>
    </row>
    <row r="38" spans="2:15" x14ac:dyDescent="0.35">
      <c r="B38" s="64"/>
    </row>
  </sheetData>
  <mergeCells count="2">
    <mergeCell ref="C2:I2"/>
    <mergeCell ref="K2:O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Disclaimer</vt:lpstr>
      <vt:lpstr>ALL - Component Cost Breakdown</vt:lpstr>
      <vt:lpstr>README-utilityscale</vt:lpstr>
      <vt:lpstr>Utility BESS - MODERATE</vt:lpstr>
      <vt:lpstr>Utility BESS - ADVANCED</vt:lpstr>
      <vt:lpstr>Utility BESS - CONSERVATIVE</vt:lpstr>
      <vt:lpstr>Utility BESS - Calculated Costs</vt:lpstr>
      <vt:lpstr>README Commercial (CI)</vt:lpstr>
      <vt:lpstr>CI PV+BESS SFS - MOD-ADV</vt:lpstr>
      <vt:lpstr>CI PV+BESS SFS - MOD-MOD</vt:lpstr>
      <vt:lpstr>CI PV+BESS SFS - MOD-CNSRTV</vt:lpstr>
      <vt:lpstr>CI PV+BESS SFS - ADV-ADV</vt:lpstr>
      <vt:lpstr>CI PV+BESS SFS - ADV-MOD</vt:lpstr>
      <vt:lpstr>CI PV+BESS SFS - ADV-CNSRTV</vt:lpstr>
      <vt:lpstr>CI PV+BESS SFS - CNSRTV-ADV</vt:lpstr>
      <vt:lpstr>CI PV+BESS SFS - CNSRTV-MOD</vt:lpstr>
      <vt:lpstr>CI PV+BESS SFS - CNSRTV-CNSRTV</vt:lpstr>
      <vt:lpstr>CI BESS SFS - MOD</vt:lpstr>
      <vt:lpstr>CI BESS SFS - ADV</vt:lpstr>
      <vt:lpstr>CI BESS SFS - CNSRTV</vt:lpstr>
      <vt:lpstr>README Residential (Res)</vt:lpstr>
      <vt:lpstr>Res PV+BESS SFS - MOD-MOD</vt:lpstr>
      <vt:lpstr>Res PV+BESS SFS - MOD-ADV</vt:lpstr>
      <vt:lpstr>Res PV+BESS SFS - MOD-CNSRTV</vt:lpstr>
      <vt:lpstr>Res PV+BESS SFS - ADV-ADV</vt:lpstr>
      <vt:lpstr>Res PV+BESS SFS - ADV-MOD</vt:lpstr>
      <vt:lpstr>Res PV+BESS SFS - ADV-CNSRTV</vt:lpstr>
      <vt:lpstr>Res PV+BESS SFS - CNSRTV-ADV</vt:lpstr>
      <vt:lpstr>Res PV+BESS SFS - CNSRTV-MOD</vt:lpstr>
      <vt:lpstr>Res PV+BESS SFS - CNSRTV-CNSRTV</vt:lpstr>
      <vt:lpstr>Res BESS only SFS - MOD</vt:lpstr>
      <vt:lpstr>Res BESS only SFS - ADV</vt:lpstr>
      <vt:lpstr>Res BESS only SFS - CNSRTV</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Storage Futures Study Battery Energy Storage System Cost Data</dc:title>
  <dc:subject>Storage</dc:subject>
  <dc:creator>Chad Augustine</dc:creator>
  <cp:lastModifiedBy>Schroeder, Madeline</cp:lastModifiedBy>
  <dcterms:created xsi:type="dcterms:W3CDTF">2020-08-10T21:13:22Z</dcterms:created>
  <dcterms:modified xsi:type="dcterms:W3CDTF">2021-05-21T21:01:16Z</dcterms:modified>
</cp:coreProperties>
</file>